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unds.local\muc\Projekte\P_20\P20027_STMI_TNA_Bayern\AP5_Begleitung_Umsetzung\13_TNA-Standort Nord\02_Vergabeunterlagen\"/>
    </mc:Choice>
  </mc:AlternateContent>
  <xr:revisionPtr revIDLastSave="0" documentId="13_ncr:1_{DFA01547-8E4B-496C-A8E5-98E64FA871DE}" xr6:coauthVersionLast="47" xr6:coauthVersionMax="47" xr10:uidLastSave="{00000000-0000-0000-0000-000000000000}"/>
  <bookViews>
    <workbookView xWindow="28680" yWindow="-120" windowWidth="38640" windowHeight="21120" xr2:uid="{EA7B0B9B-2217-4DD6-A56A-70D406AF6486}"/>
  </bookViews>
  <sheets>
    <sheet name="Jahresstaffelung_neu"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 l="1"/>
  <c r="E8" i="5"/>
  <c r="E7" i="5"/>
  <c r="E6" i="5"/>
  <c r="E5" i="5"/>
  <c r="E4" i="5"/>
  <c r="E3" i="5"/>
  <c r="D8" i="5"/>
  <c r="D7" i="5"/>
  <c r="D6" i="5"/>
  <c r="D5" i="5"/>
  <c r="D4" i="5"/>
  <c r="D3" i="5"/>
  <c r="C8" i="5"/>
  <c r="C7" i="5"/>
  <c r="C6" i="5"/>
  <c r="C5" i="5"/>
  <c r="C4" i="5"/>
  <c r="C3" i="5"/>
  <c r="C14" i="5" l="1"/>
  <c r="C15" i="5"/>
  <c r="C16" i="5"/>
  <c r="C18" i="5"/>
  <c r="D15" i="5"/>
  <c r="C13" i="5"/>
  <c r="C17" i="5"/>
  <c r="E18" i="5"/>
  <c r="E17" i="5"/>
  <c r="E16" i="5"/>
  <c r="E15" i="5"/>
  <c r="E14" i="5"/>
  <c r="E13" i="5"/>
  <c r="D14" i="5"/>
  <c r="D13" i="5"/>
  <c r="C27" i="5"/>
  <c r="D19" i="5"/>
  <c r="E19" i="5"/>
  <c r="F19" i="5"/>
  <c r="G19" i="5"/>
  <c r="H19" i="5"/>
  <c r="I19" i="5"/>
  <c r="C19" i="5"/>
  <c r="I36" i="5"/>
  <c r="H36" i="5"/>
  <c r="G36" i="5"/>
  <c r="F36" i="5"/>
  <c r="E36" i="5"/>
  <c r="D36" i="5"/>
  <c r="C36" i="5"/>
  <c r="I27" i="5"/>
  <c r="G27" i="5"/>
  <c r="F27" i="5"/>
  <c r="E27" i="5"/>
  <c r="D27" i="5"/>
  <c r="I8" i="5"/>
  <c r="I18" i="5" s="1"/>
  <c r="H8" i="5"/>
  <c r="H18" i="5" s="1"/>
  <c r="G8" i="5"/>
  <c r="G18" i="5" s="1"/>
  <c r="F8" i="5"/>
  <c r="F18" i="5" s="1"/>
  <c r="D18" i="5"/>
  <c r="I7" i="5"/>
  <c r="I17" i="5" s="1"/>
  <c r="H7" i="5"/>
  <c r="H17" i="5" s="1"/>
  <c r="G7" i="5"/>
  <c r="G17" i="5" s="1"/>
  <c r="F7" i="5"/>
  <c r="F17" i="5" s="1"/>
  <c r="D17" i="5"/>
  <c r="I6" i="5"/>
  <c r="I16" i="5" s="1"/>
  <c r="H6" i="5"/>
  <c r="H16" i="5" s="1"/>
  <c r="G6" i="5"/>
  <c r="G16" i="5" s="1"/>
  <c r="F6" i="5"/>
  <c r="F16" i="5" s="1"/>
  <c r="D16" i="5"/>
  <c r="I5" i="5"/>
  <c r="I15" i="5" s="1"/>
  <c r="H5" i="5"/>
  <c r="H15" i="5" s="1"/>
  <c r="G5" i="5"/>
  <c r="G15" i="5" s="1"/>
  <c r="F5" i="5"/>
  <c r="F15" i="5" s="1"/>
  <c r="I4" i="5"/>
  <c r="I14" i="5" s="1"/>
  <c r="H4" i="5"/>
  <c r="H14" i="5" s="1"/>
  <c r="G4" i="5"/>
  <c r="G14" i="5" s="1"/>
  <c r="F4" i="5"/>
  <c r="F14" i="5" s="1"/>
  <c r="I3" i="5"/>
  <c r="I13" i="5" s="1"/>
  <c r="H3" i="5"/>
  <c r="H13" i="5" s="1"/>
  <c r="G3" i="5"/>
  <c r="G13" i="5" s="1"/>
  <c r="F3" i="5"/>
  <c r="F13" i="5" s="1"/>
  <c r="E12" i="5" l="1"/>
  <c r="E10" i="5" s="1"/>
  <c r="E51" i="5" s="1"/>
  <c r="H12" i="5"/>
  <c r="H10" i="5" s="1"/>
  <c r="H51" i="5" s="1"/>
  <c r="D12" i="5"/>
  <c r="D10" i="5" s="1"/>
  <c r="D51" i="5" s="1"/>
  <c r="I12" i="5"/>
  <c r="I10" i="5" s="1"/>
  <c r="I51" i="5" s="1"/>
  <c r="F12" i="5"/>
  <c r="F10" i="5" s="1"/>
  <c r="F51" i="5" s="1"/>
  <c r="C12" i="5"/>
  <c r="C10" i="5" s="1"/>
  <c r="C51" i="5" s="1"/>
  <c r="G12" i="5"/>
  <c r="G10" i="5" s="1"/>
  <c r="G51" i="5" s="1"/>
  <c r="G2" i="5"/>
  <c r="F2" i="5"/>
  <c r="I2" i="5"/>
  <c r="H2" i="5"/>
  <c r="E2" i="5"/>
  <c r="D2" i="5"/>
  <c r="C2" i="5"/>
  <c r="C53" i="5" l="1"/>
</calcChain>
</file>

<file path=xl/sharedStrings.xml><?xml version="1.0" encoding="utf-8"?>
<sst xmlns="http://schemas.openxmlformats.org/spreadsheetml/2006/main" count="65" uniqueCount="61">
  <si>
    <t>davon: Mo. - Fr. 06:00 - 22:00</t>
  </si>
  <si>
    <t>davon: Sa. 06:00 - 22:00</t>
  </si>
  <si>
    <t>davon: So + Feiertags 06:00 - 22:00</t>
  </si>
  <si>
    <t>davon: Mo. - Fr. 22:00 - 06:00</t>
  </si>
  <si>
    <t>davon: Sa. 22:00 - 06:00</t>
  </si>
  <si>
    <t>davon: So + Feiertags 22:00 - 06:00</t>
  </si>
  <si>
    <t>b) Leitung, Verwaltung usw.</t>
  </si>
  <si>
    <t>Verwaltungspersonal</t>
  </si>
  <si>
    <t>Sonstiges Personal</t>
  </si>
  <si>
    <t>Ausbildung- und Fortbildungskosten</t>
  </si>
  <si>
    <t>Sonstige Personalkosten</t>
  </si>
  <si>
    <t>Miete</t>
  </si>
  <si>
    <t>Energie, Wasser</t>
  </si>
  <si>
    <t>Versicherungen</t>
  </si>
  <si>
    <t>Gebühren/Steuern</t>
  </si>
  <si>
    <t>Instandhaltung</t>
  </si>
  <si>
    <t>Gebäudereinigung</t>
  </si>
  <si>
    <t>Nachtzeit: Sa. 22:00 - 06:00</t>
  </si>
  <si>
    <t>Nachtzeit: Mo. - Fr. 22:00 - 06:00</t>
  </si>
  <si>
    <t>Nachtzeit: So + Feiertags 22:00 - 06:00</t>
  </si>
  <si>
    <t xml:space="preserve">Mo. - Fr. 06:00 - 22:00 </t>
  </si>
  <si>
    <t xml:space="preserve">Sa. 06:00 - 22:00 </t>
  </si>
  <si>
    <t xml:space="preserve">So + Feiertage 06:00 - 22:00 </t>
  </si>
  <si>
    <t>Betriebsleitung</t>
  </si>
  <si>
    <t>Ärztliche Leitung</t>
  </si>
  <si>
    <t>pro Jahr [h]</t>
  </si>
  <si>
    <t>Dienstkleidung, Anschaffung und Reinigung</t>
  </si>
  <si>
    <t>Telekommunikation, Porto, Frachten, Funk, Gebühren, Wartung, Reparaturen</t>
  </si>
  <si>
    <t>Bürobedarf, EDV- und Kopierkosten</t>
  </si>
  <si>
    <t>Wirtschaftsbedarf</t>
  </si>
  <si>
    <t>Zinsen, Kosten des Geldverkehrs</t>
  </si>
  <si>
    <t>Öffentlichkeitsarbeit</t>
  </si>
  <si>
    <t>zweites Vertragsjahr</t>
  </si>
  <si>
    <t>erstes Vertragsjahr</t>
  </si>
  <si>
    <t>drittes Vertragsjahr</t>
  </si>
  <si>
    <t>viertes Vertragsjahr</t>
  </si>
  <si>
    <t>fünftes Vertragsjahr</t>
  </si>
  <si>
    <t>sechstes Vertragsjahr</t>
  </si>
  <si>
    <t>siebtes Vertragsjahr</t>
  </si>
  <si>
    <t>Gesamtsumme</t>
  </si>
  <si>
    <t>pro Jahr 
[€ brutto]</t>
  </si>
  <si>
    <t>[€ brutto]</t>
  </si>
  <si>
    <t>Wertungssumme</t>
  </si>
  <si>
    <t>III. Sonstige Kosten</t>
  </si>
  <si>
    <t>II. Gebäudekosten</t>
  </si>
  <si>
    <t>TNA-Vorhaltestunden</t>
  </si>
  <si>
    <t xml:space="preserve">I. Personalkosten gesamt </t>
  </si>
  <si>
    <t>a) TNA-Standortbesatzung TNA</t>
  </si>
  <si>
    <t xml:space="preserve">Jahr </t>
  </si>
  <si>
    <t>Pauschalpreis pro Jahr [€ brutto]</t>
  </si>
  <si>
    <t>sonstige Gebäudekosten</t>
  </si>
  <si>
    <t>Andere Aufwendungen</t>
  </si>
  <si>
    <t>AfA Forderungen</t>
  </si>
  <si>
    <t>AfA, Betriebs- und Geschäftsausstattung inkl. GWG</t>
  </si>
  <si>
    <t>Übriger Verwaltungsbedarf</t>
  </si>
  <si>
    <t>Betriebliche Versicherungen</t>
  </si>
  <si>
    <t>Stundensatz 
[€ brutto]</t>
  </si>
  <si>
    <t>Kostensteigerung [%]</t>
  </si>
  <si>
    <t>Legende:</t>
  </si>
  <si>
    <t>Schulungen</t>
  </si>
  <si>
    <t>Testeinsätze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</si>
</sst>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43" formatCode="_-* #,##0.00_-;\-* #,##0.00_-;_-* &quot;-&quot;??_-;_-@_-"/>
    <numFmt numFmtId="164" formatCode="_-* #,##0_-;\-* #,##0_-;_-* &quot;-&quot;??_-;_-@_-"/>
    <numFmt numFmtId="165" formatCode="#,##0.00\ &quot;€&quot;"/>
  </numFmts>
  <fonts count="16" x14ac:knownFonts="1">
    <font>
      <sz val="10"/>
      <color theme="1"/>
      <name val="Proxima Nova"/>
      <family val="2"/>
    </font>
    <font>
      <sz val="10"/>
      <color theme="1"/>
      <name val="Proxima Nova"/>
      <family val="2"/>
    </font>
    <font>
      <b/>
      <sz val="16"/>
      <color theme="1"/>
      <name val="Calibri"/>
      <family val="2"/>
    </font>
    <font>
      <b/>
      <sz val="12"/>
      <color theme="0"/>
      <name val="Aptos Narrow"/>
      <family val="2"/>
      <scheme val="minor"/>
    </font>
    <font>
      <b/>
      <sz val="12"/>
      <color theme="0"/>
      <name val="Calibri"/>
      <family val="2"/>
    </font>
    <font>
      <sz val="11"/>
      <color theme="1"/>
      <name val="Calibri"/>
      <family val="2"/>
    </font>
    <font>
      <b/>
      <sz val="11"/>
      <color theme="1"/>
      <name val="Aptos Narrow"/>
      <family val="2"/>
      <scheme val="minor"/>
    </font>
    <font>
      <b/>
      <sz val="12"/>
      <color theme="1"/>
      <name val="Aptos Narrow"/>
      <family val="2"/>
      <scheme val="minor"/>
    </font>
    <font>
      <b/>
      <sz val="11"/>
      <color theme="1"/>
      <name val="Calibri"/>
      <family val="2"/>
    </font>
    <font>
      <b/>
      <sz val="11"/>
      <color theme="0" tint="-0.499984740745262"/>
      <name val="Aptos Narrow"/>
      <family val="2"/>
      <scheme val="minor"/>
    </font>
    <font>
      <b/>
      <sz val="11"/>
      <name val="Calibri"/>
      <family val="2"/>
    </font>
    <font>
      <b/>
      <sz val="16"/>
      <color theme="0"/>
      <name val="Aptos Narrow"/>
      <family val="2"/>
      <scheme val="minor"/>
    </font>
    <font>
      <b/>
      <i/>
      <sz val="12"/>
      <color rgb="FFFF0000"/>
      <name val="Aptos Narrow"/>
      <family val="2"/>
      <scheme val="minor"/>
    </font>
    <font>
      <sz val="9"/>
      <color theme="1"/>
      <name val="Segoe UI"/>
      <family val="2"/>
    </font>
    <font>
      <sz val="10"/>
      <color theme="1"/>
      <name val="Proxima Nova"/>
    </font>
    <font>
      <b/>
      <sz val="12"/>
      <color theme="1"/>
      <name val="Calibri"/>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023B7E"/>
        <bgColor indexed="64"/>
      </patternFill>
    </fill>
    <fill>
      <patternFill patternType="solid">
        <fgColor rgb="FF0069B4"/>
        <bgColor indexed="64"/>
      </patternFill>
    </fill>
    <fill>
      <patternFill patternType="solid">
        <fgColor rgb="FFFFC000"/>
        <bgColor indexed="64"/>
      </patternFill>
    </fill>
    <fill>
      <patternFill patternType="solid">
        <fgColor theme="5" tint="0.79998168889431442"/>
        <bgColor indexed="64"/>
      </patternFill>
    </fill>
  </fills>
  <borders count="39">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medium">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right style="medium">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8">
    <xf numFmtId="0" fontId="0" fillId="0" borderId="0" xfId="0"/>
    <xf numFmtId="44" fontId="5" fillId="0" borderId="5" xfId="2" applyFont="1" applyBorder="1" applyAlignment="1">
      <alignment vertical="center" wrapText="1"/>
    </xf>
    <xf numFmtId="44" fontId="5" fillId="0" borderId="8" xfId="2" applyFont="1" applyBorder="1" applyAlignment="1">
      <alignment vertical="center" wrapText="1"/>
    </xf>
    <xf numFmtId="0" fontId="0" fillId="3" borderId="5" xfId="0" applyFill="1" applyBorder="1" applyAlignment="1">
      <alignment vertical="center" wrapText="1"/>
    </xf>
    <xf numFmtId="44" fontId="8" fillId="0" borderId="2" xfId="2" applyFont="1" applyBorder="1" applyAlignment="1">
      <alignment horizontal="left" vertical="center" wrapText="1"/>
    </xf>
    <xf numFmtId="44" fontId="5" fillId="0" borderId="2" xfId="2" applyFont="1" applyBorder="1" applyAlignment="1">
      <alignment vertical="center" wrapText="1"/>
    </xf>
    <xf numFmtId="44" fontId="5" fillId="0" borderId="6" xfId="2" applyFont="1" applyBorder="1" applyAlignment="1">
      <alignment vertical="center" wrapText="1"/>
    </xf>
    <xf numFmtId="44" fontId="5" fillId="0" borderId="9" xfId="2" applyFont="1" applyBorder="1" applyAlignment="1">
      <alignment vertical="center" wrapText="1"/>
    </xf>
    <xf numFmtId="0" fontId="0" fillId="3" borderId="8" xfId="0" applyFill="1" applyBorder="1" applyAlignment="1">
      <alignment horizontal="center" vertical="center" wrapText="1"/>
    </xf>
    <xf numFmtId="0" fontId="0" fillId="3" borderId="17" xfId="0" applyFill="1" applyBorder="1" applyAlignment="1">
      <alignment horizontal="center" vertical="center" wrapText="1"/>
    </xf>
    <xf numFmtId="44" fontId="4" fillId="4" borderId="4" xfId="2" applyFont="1" applyFill="1" applyBorder="1" applyAlignment="1">
      <alignment vertical="center" wrapText="1"/>
    </xf>
    <xf numFmtId="44" fontId="4" fillId="4" borderId="18" xfId="2" applyFont="1" applyFill="1" applyBorder="1" applyAlignment="1">
      <alignment vertical="center" wrapText="1"/>
    </xf>
    <xf numFmtId="44" fontId="8" fillId="0" borderId="4" xfId="2" applyFont="1" applyBorder="1" applyAlignment="1">
      <alignment horizontal="left" vertical="center" wrapText="1"/>
    </xf>
    <xf numFmtId="0" fontId="3" fillId="5" borderId="1" xfId="0" applyFont="1" applyFill="1" applyBorder="1" applyAlignment="1">
      <alignment horizontal="center" vertical="center" wrapText="1"/>
    </xf>
    <xf numFmtId="0" fontId="3" fillId="5" borderId="2" xfId="2" applyNumberFormat="1" applyFont="1" applyFill="1" applyBorder="1" applyAlignment="1">
      <alignment horizontal="center" vertical="center" wrapText="1"/>
    </xf>
    <xf numFmtId="44" fontId="4" fillId="4" borderId="26" xfId="2" applyFont="1" applyFill="1" applyBorder="1" applyAlignment="1">
      <alignment vertical="center" wrapText="1"/>
    </xf>
    <xf numFmtId="44" fontId="4" fillId="3" borderId="4" xfId="2" applyFont="1" applyFill="1" applyBorder="1" applyAlignment="1">
      <alignment vertical="center" wrapText="1"/>
    </xf>
    <xf numFmtId="44" fontId="4" fillId="4" borderId="2" xfId="2" applyFont="1" applyFill="1" applyBorder="1" applyAlignment="1">
      <alignment vertical="center" wrapText="1"/>
    </xf>
    <xf numFmtId="44" fontId="10" fillId="2" borderId="19" xfId="2" applyFont="1" applyFill="1" applyBorder="1" applyAlignment="1">
      <alignment vertical="center" wrapText="1"/>
    </xf>
    <xf numFmtId="44" fontId="10" fillId="2" borderId="4" xfId="2" applyFont="1" applyFill="1" applyBorder="1" applyAlignment="1">
      <alignment vertical="center" wrapText="1"/>
    </xf>
    <xf numFmtId="165" fontId="6" fillId="2" borderId="4" xfId="2" applyNumberFormat="1" applyFont="1" applyFill="1" applyBorder="1" applyAlignment="1">
      <alignment vertical="center" wrapText="1"/>
    </xf>
    <xf numFmtId="165" fontId="6" fillId="2" borderId="20" xfId="2" applyNumberFormat="1" applyFont="1" applyFill="1" applyBorder="1" applyAlignment="1">
      <alignment vertical="center" wrapText="1"/>
    </xf>
    <xf numFmtId="165" fontId="0" fillId="3" borderId="22" xfId="2" applyNumberFormat="1" applyFont="1" applyFill="1" applyBorder="1" applyAlignment="1">
      <alignment vertical="center" wrapText="1"/>
    </xf>
    <xf numFmtId="165" fontId="0" fillId="3" borderId="23" xfId="2" applyNumberFormat="1" applyFont="1" applyFill="1" applyBorder="1" applyAlignment="1">
      <alignment vertical="center" wrapText="1"/>
    </xf>
    <xf numFmtId="165" fontId="0" fillId="3" borderId="24" xfId="2" applyNumberFormat="1" applyFont="1" applyFill="1" applyBorder="1" applyAlignment="1">
      <alignment vertical="center" wrapText="1"/>
    </xf>
    <xf numFmtId="165" fontId="6" fillId="2" borderId="19" xfId="2" applyNumberFormat="1" applyFont="1" applyFill="1" applyBorder="1" applyAlignment="1">
      <alignment vertical="center" wrapText="1"/>
    </xf>
    <xf numFmtId="165" fontId="6" fillId="2" borderId="21" xfId="2" applyNumberFormat="1" applyFont="1" applyFill="1" applyBorder="1" applyAlignment="1">
      <alignment vertical="center" wrapText="1"/>
    </xf>
    <xf numFmtId="165" fontId="6" fillId="2" borderId="2" xfId="2" applyNumberFormat="1" applyFont="1" applyFill="1" applyBorder="1" applyAlignment="1">
      <alignment vertical="center" wrapText="1"/>
    </xf>
    <xf numFmtId="165" fontId="6" fillId="2" borderId="3" xfId="2" applyNumberFormat="1" applyFont="1" applyFill="1" applyBorder="1" applyAlignment="1">
      <alignment vertical="center" wrapText="1"/>
    </xf>
    <xf numFmtId="165" fontId="6" fillId="2" borderId="38" xfId="2" applyNumberFormat="1" applyFont="1" applyFill="1" applyBorder="1" applyAlignment="1">
      <alignment vertical="center" wrapText="1"/>
    </xf>
    <xf numFmtId="44" fontId="8" fillId="2" borderId="18" xfId="2" applyFont="1" applyFill="1" applyBorder="1" applyAlignment="1">
      <alignment horizontal="left" vertical="center" wrapText="1"/>
    </xf>
    <xf numFmtId="10" fontId="7" fillId="2" borderId="4" xfId="2" applyNumberFormat="1" applyFont="1" applyFill="1" applyBorder="1" applyAlignment="1">
      <alignment vertical="center" wrapText="1"/>
    </xf>
    <xf numFmtId="0" fontId="0" fillId="0" borderId="7" xfId="0" applyBorder="1"/>
    <xf numFmtId="165" fontId="12" fillId="2" borderId="4" xfId="2" applyNumberFormat="1" applyFont="1" applyFill="1" applyBorder="1" applyAlignment="1">
      <alignment vertical="center" wrapText="1"/>
    </xf>
    <xf numFmtId="165" fontId="12" fillId="2" borderId="11" xfId="2" applyNumberFormat="1" applyFont="1" applyFill="1" applyBorder="1" applyAlignment="1">
      <alignment vertical="center" wrapText="1"/>
    </xf>
    <xf numFmtId="0" fontId="0" fillId="3" borderId="0" xfId="0" applyFill="1"/>
    <xf numFmtId="0" fontId="13" fillId="3" borderId="0" xfId="0" applyFont="1" applyFill="1" applyAlignment="1">
      <alignment vertical="top" wrapText="1"/>
    </xf>
    <xf numFmtId="0" fontId="0" fillId="3" borderId="0" xfId="0" applyFill="1" applyAlignment="1">
      <alignment vertical="top" wrapText="1"/>
    </xf>
    <xf numFmtId="0" fontId="0" fillId="3" borderId="21" xfId="0" applyFill="1" applyBorder="1"/>
    <xf numFmtId="0" fontId="0" fillId="3" borderId="3" xfId="0" applyFill="1" applyBorder="1"/>
    <xf numFmtId="0" fontId="0" fillId="3" borderId="5" xfId="0" applyFill="1" applyBorder="1"/>
    <xf numFmtId="0" fontId="0" fillId="3" borderId="7" xfId="0" applyFill="1" applyBorder="1"/>
    <xf numFmtId="0" fontId="13" fillId="3" borderId="5" xfId="0" applyFont="1" applyFill="1" applyBorder="1" applyAlignment="1">
      <alignment vertical="top" wrapText="1"/>
    </xf>
    <xf numFmtId="0" fontId="13" fillId="3" borderId="7" xfId="0" applyFont="1" applyFill="1" applyBorder="1" applyAlignment="1">
      <alignment vertical="top" wrapText="1"/>
    </xf>
    <xf numFmtId="0" fontId="0" fillId="3" borderId="7" xfId="0" applyFill="1" applyBorder="1" applyAlignment="1">
      <alignment vertical="top" wrapText="1"/>
    </xf>
    <xf numFmtId="0" fontId="0" fillId="3" borderId="8" xfId="0" applyFill="1" applyBorder="1"/>
    <xf numFmtId="0" fontId="0" fillId="3" borderId="17" xfId="0" applyFill="1" applyBorder="1"/>
    <xf numFmtId="0" fontId="0" fillId="3" borderId="10" xfId="0" applyFill="1" applyBorder="1"/>
    <xf numFmtId="0" fontId="0" fillId="3" borderId="0" xfId="0" applyFill="1" applyAlignment="1">
      <alignment vertical="center" wrapText="1"/>
    </xf>
    <xf numFmtId="6" fontId="0" fillId="3" borderId="0" xfId="0" applyNumberFormat="1" applyFill="1" applyAlignment="1">
      <alignment vertical="center" wrapText="1"/>
    </xf>
    <xf numFmtId="0" fontId="0" fillId="3" borderId="0" xfId="0" applyFill="1" applyAlignment="1">
      <alignment wrapText="1"/>
    </xf>
    <xf numFmtId="0" fontId="15" fillId="3" borderId="1" xfId="0" applyFont="1" applyFill="1" applyBorder="1"/>
    <xf numFmtId="10" fontId="7" fillId="6" borderId="4" xfId="2" applyNumberFormat="1" applyFont="1" applyFill="1" applyBorder="1" applyAlignment="1" applyProtection="1">
      <alignment vertical="center" wrapText="1"/>
      <protection locked="0"/>
    </xf>
    <xf numFmtId="10" fontId="7" fillId="6" borderId="20" xfId="2" applyNumberFormat="1" applyFont="1" applyFill="1" applyBorder="1" applyAlignment="1" applyProtection="1">
      <alignment vertical="center" wrapText="1"/>
      <protection locked="0"/>
    </xf>
    <xf numFmtId="165" fontId="0" fillId="6" borderId="14" xfId="2" applyNumberFormat="1" applyFont="1" applyFill="1" applyBorder="1" applyAlignment="1" applyProtection="1">
      <alignment vertical="center" wrapText="1"/>
      <protection locked="0"/>
    </xf>
    <xf numFmtId="165" fontId="0" fillId="7" borderId="22" xfId="2" applyNumberFormat="1" applyFont="1" applyFill="1" applyBorder="1" applyAlignment="1" applyProtection="1">
      <alignment vertical="center" wrapText="1"/>
      <protection locked="0"/>
    </xf>
    <xf numFmtId="165" fontId="0" fillId="7" borderId="30" xfId="2" applyNumberFormat="1" applyFont="1" applyFill="1" applyBorder="1" applyAlignment="1" applyProtection="1">
      <alignment vertical="center" wrapText="1"/>
      <protection locked="0"/>
    </xf>
    <xf numFmtId="165" fontId="0" fillId="7" borderId="27" xfId="2" applyNumberFormat="1" applyFont="1" applyFill="1" applyBorder="1" applyAlignment="1" applyProtection="1">
      <alignment vertical="center" wrapText="1"/>
      <protection locked="0"/>
    </xf>
    <xf numFmtId="165" fontId="0" fillId="7" borderId="23" xfId="2" applyNumberFormat="1" applyFont="1" applyFill="1" applyBorder="1" applyAlignment="1" applyProtection="1">
      <alignment vertical="center" wrapText="1"/>
      <protection locked="0"/>
    </xf>
    <xf numFmtId="165" fontId="0" fillId="7" borderId="31" xfId="2" applyNumberFormat="1" applyFont="1" applyFill="1" applyBorder="1" applyAlignment="1" applyProtection="1">
      <alignment vertical="center" wrapText="1"/>
      <protection locked="0"/>
    </xf>
    <xf numFmtId="165" fontId="0" fillId="7" borderId="24" xfId="2" applyNumberFormat="1" applyFont="1" applyFill="1" applyBorder="1" applyAlignment="1" applyProtection="1">
      <alignment vertical="center" wrapText="1"/>
      <protection locked="0"/>
    </xf>
    <xf numFmtId="165" fontId="0" fillId="7" borderId="32" xfId="2" applyNumberFormat="1" applyFont="1" applyFill="1" applyBorder="1" applyAlignment="1" applyProtection="1">
      <alignment vertical="center" wrapText="1"/>
      <protection locked="0"/>
    </xf>
    <xf numFmtId="165" fontId="0" fillId="7" borderId="25" xfId="2" applyNumberFormat="1" applyFont="1" applyFill="1" applyBorder="1" applyAlignment="1" applyProtection="1">
      <alignment vertical="center" wrapText="1"/>
      <protection locked="0"/>
    </xf>
    <xf numFmtId="165" fontId="0" fillId="7" borderId="13" xfId="2" applyNumberFormat="1" applyFont="1" applyFill="1" applyBorder="1" applyAlignment="1" applyProtection="1">
      <alignment vertical="center" wrapText="1"/>
      <protection locked="0"/>
    </xf>
    <xf numFmtId="165" fontId="0" fillId="7" borderId="33" xfId="2" applyNumberFormat="1" applyFont="1" applyFill="1" applyBorder="1" applyAlignment="1" applyProtection="1">
      <alignment vertical="center" wrapText="1"/>
      <protection locked="0"/>
    </xf>
    <xf numFmtId="165" fontId="0" fillId="7" borderId="34" xfId="2" applyNumberFormat="1" applyFont="1" applyFill="1" applyBorder="1" applyAlignment="1" applyProtection="1">
      <alignment vertical="center" wrapText="1"/>
      <protection locked="0"/>
    </xf>
    <xf numFmtId="165" fontId="0" fillId="7" borderId="28" xfId="2" applyNumberFormat="1" applyFont="1" applyFill="1" applyBorder="1" applyAlignment="1" applyProtection="1">
      <alignment vertical="center" wrapText="1"/>
      <protection locked="0"/>
    </xf>
    <xf numFmtId="165" fontId="0" fillId="7" borderId="15" xfId="2" applyNumberFormat="1" applyFont="1" applyFill="1" applyBorder="1" applyAlignment="1" applyProtection="1">
      <alignment vertical="center" wrapText="1"/>
      <protection locked="0"/>
    </xf>
    <xf numFmtId="165" fontId="0" fillId="7" borderId="36" xfId="2" applyNumberFormat="1" applyFont="1" applyFill="1" applyBorder="1" applyAlignment="1" applyProtection="1">
      <alignment vertical="center" wrapText="1"/>
      <protection locked="0"/>
    </xf>
    <xf numFmtId="165" fontId="0" fillId="7" borderId="35" xfId="2" applyNumberFormat="1" applyFont="1" applyFill="1" applyBorder="1" applyAlignment="1" applyProtection="1">
      <alignment vertical="center" wrapText="1"/>
      <protection locked="0"/>
    </xf>
    <xf numFmtId="165" fontId="0" fillId="7" borderId="37" xfId="2" applyNumberFormat="1" applyFont="1" applyFill="1" applyBorder="1" applyAlignment="1" applyProtection="1">
      <alignment vertical="center" wrapText="1"/>
      <protection locked="0"/>
    </xf>
    <xf numFmtId="165" fontId="0" fillId="7" borderId="29" xfId="2" applyNumberFormat="1" applyFont="1" applyFill="1" applyBorder="1" applyAlignment="1" applyProtection="1">
      <alignment vertical="center" wrapText="1"/>
      <protection locked="0"/>
    </xf>
    <xf numFmtId="165" fontId="0" fillId="7" borderId="16" xfId="2" applyNumberFormat="1" applyFont="1" applyFill="1" applyBorder="1" applyAlignment="1" applyProtection="1">
      <alignment vertical="center" wrapText="1"/>
      <protection locked="0"/>
    </xf>
    <xf numFmtId="0" fontId="11" fillId="5" borderId="18" xfId="0" applyFont="1" applyFill="1" applyBorder="1" applyAlignment="1">
      <alignment horizontal="left" vertical="center" wrapText="1"/>
    </xf>
    <xf numFmtId="0" fontId="11" fillId="5" borderId="20" xfId="0" applyFont="1" applyFill="1" applyBorder="1" applyAlignment="1">
      <alignment horizontal="left" vertical="center" wrapText="1"/>
    </xf>
    <xf numFmtId="44" fontId="8" fillId="0" borderId="1" xfId="2" applyFont="1" applyFill="1" applyBorder="1" applyAlignment="1">
      <alignment horizontal="left" vertical="center" wrapText="1"/>
    </xf>
    <xf numFmtId="44" fontId="8" fillId="0" borderId="5" xfId="2" applyFont="1" applyFill="1" applyBorder="1" applyAlignment="1">
      <alignment horizontal="left" vertical="center" wrapText="1"/>
    </xf>
    <xf numFmtId="44" fontId="8" fillId="0" borderId="8" xfId="2" applyFont="1" applyFill="1" applyBorder="1" applyAlignment="1">
      <alignment horizontal="left" vertical="center" wrapText="1"/>
    </xf>
    <xf numFmtId="44" fontId="4" fillId="3" borderId="6" xfId="2" applyFont="1" applyFill="1" applyBorder="1" applyAlignment="1">
      <alignment horizontal="center" vertical="center" wrapText="1"/>
    </xf>
    <xf numFmtId="44" fontId="4" fillId="3" borderId="9" xfId="2" applyFont="1" applyFill="1" applyBorder="1" applyAlignment="1">
      <alignment horizontal="center" vertical="center" wrapText="1"/>
    </xf>
    <xf numFmtId="44" fontId="2" fillId="0" borderId="6" xfId="2" applyFont="1" applyBorder="1" applyAlignment="1">
      <alignment horizontal="center" vertical="center" wrapText="1"/>
    </xf>
    <xf numFmtId="44" fontId="2" fillId="0" borderId="9" xfId="2" applyFont="1" applyBorder="1" applyAlignment="1">
      <alignment horizontal="center" vertical="center" wrapText="1"/>
    </xf>
    <xf numFmtId="0" fontId="0" fillId="3" borderId="5"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165" fontId="12" fillId="2" borderId="26" xfId="1" applyNumberFormat="1" applyFont="1" applyFill="1" applyBorder="1" applyAlignment="1">
      <alignment horizontal="center" vertical="center" wrapText="1"/>
    </xf>
    <xf numFmtId="165" fontId="12" fillId="2" borderId="12" xfId="1" applyNumberFormat="1" applyFont="1" applyFill="1" applyBorder="1" applyAlignment="1">
      <alignment horizontal="center" vertical="center" wrapText="1"/>
    </xf>
    <xf numFmtId="165" fontId="12" fillId="2" borderId="11" xfId="1" applyNumberFormat="1" applyFont="1" applyFill="1" applyBorder="1" applyAlignment="1">
      <alignment horizontal="center" vertical="center" wrapText="1"/>
    </xf>
    <xf numFmtId="6" fontId="0" fillId="3" borderId="19" xfId="0" applyNumberFormat="1" applyFill="1" applyBorder="1" applyAlignment="1">
      <alignment horizontal="center" vertical="center" wrapText="1"/>
    </xf>
    <xf numFmtId="6" fontId="0" fillId="3" borderId="20" xfId="0" applyNumberFormat="1" applyFill="1" applyBorder="1" applyAlignment="1">
      <alignment horizontal="center" vertical="center" wrapText="1"/>
    </xf>
    <xf numFmtId="0" fontId="0" fillId="3" borderId="8"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14" fillId="0" borderId="5" xfId="0"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44" fontId="4" fillId="3" borderId="2" xfId="2" applyFont="1" applyFill="1" applyBorder="1" applyAlignment="1">
      <alignment horizontal="center" vertical="center" wrapText="1"/>
    </xf>
    <xf numFmtId="0" fontId="13" fillId="0" borderId="5" xfId="0" applyFont="1" applyBorder="1" applyAlignment="1">
      <alignment horizontal="left" vertical="top"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14" fillId="0" borderId="0" xfId="0" applyFont="1" applyAlignment="1">
      <alignment horizontal="left" vertical="top" wrapText="1"/>
    </xf>
    <xf numFmtId="0" fontId="14" fillId="0" borderId="7" xfId="0" applyFont="1" applyBorder="1" applyAlignment="1">
      <alignment horizontal="left" vertical="top" wrapText="1"/>
    </xf>
    <xf numFmtId="164" fontId="9" fillId="2" borderId="4" xfId="1" applyNumberFormat="1" applyFont="1" applyFill="1" applyBorder="1" applyAlignment="1" applyProtection="1">
      <alignment vertical="center" wrapText="1"/>
      <protection hidden="1"/>
    </xf>
    <xf numFmtId="43" fontId="9" fillId="2" borderId="7" xfId="1" applyFont="1" applyFill="1" applyBorder="1" applyAlignment="1" applyProtection="1">
      <alignment horizontal="center" vertical="center" wrapText="1"/>
      <protection hidden="1"/>
    </xf>
    <xf numFmtId="43" fontId="9" fillId="2" borderId="10" xfId="1" applyFont="1" applyFill="1" applyBorder="1" applyAlignment="1" applyProtection="1">
      <alignment horizontal="center" vertical="center" wrapText="1"/>
      <protection hidden="1"/>
    </xf>
  </cellXfs>
  <cellStyles count="3">
    <cellStyle name="Komma" xfId="1" builtinId="3"/>
    <cellStyle name="Standard" xfId="0" builtinId="0"/>
    <cellStyle name="Währung" xfId="2" builtinId="4"/>
  </cellStyles>
  <dxfs count="2">
    <dxf>
      <font>
        <b/>
        <i/>
        <color theme="1"/>
      </font>
    </dxf>
    <dxf>
      <font>
        <b/>
        <i/>
        <color theme="1"/>
      </font>
    </dxf>
  </dxfs>
  <tableStyles count="0" defaultTableStyle="TableStyleMedium2" defaultPivotStyle="PivotStyleLight16"/>
  <colors>
    <mruColors>
      <color rgb="FF0069B4"/>
      <color rgb="FF023B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28699</xdr:colOff>
      <xdr:row>2</xdr:row>
      <xdr:rowOff>88817</xdr:rowOff>
    </xdr:from>
    <xdr:to>
      <xdr:col>14</xdr:col>
      <xdr:colOff>763324</xdr:colOff>
      <xdr:row>18</xdr:row>
      <xdr:rowOff>254542</xdr:rowOff>
    </xdr:to>
    <xdr:sp macro="" textlink="">
      <xdr:nvSpPr>
        <xdr:cNvPr id="3" name="Textfeld 2">
          <a:extLst>
            <a:ext uri="{FF2B5EF4-FFF2-40B4-BE49-F238E27FC236}">
              <a16:creationId xmlns:a16="http://schemas.microsoft.com/office/drawing/2014/main" id="{BF753BD6-21E4-2812-24A2-EE24A0348D2D}"/>
            </a:ext>
          </a:extLst>
        </xdr:cNvPr>
        <xdr:cNvSpPr txBox="1"/>
      </xdr:nvSpPr>
      <xdr:spPr>
        <a:xfrm>
          <a:off x="15893116" y="819067"/>
          <a:ext cx="3994291" cy="3626475"/>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Calibri" panose="020F0502020204030204" pitchFamily="34" charset="0"/>
              <a:ea typeface="Calibri" panose="020F0502020204030204" pitchFamily="34" charset="0"/>
              <a:cs typeface="Calibri" panose="020F0502020204030204" pitchFamily="34" charset="0"/>
            </a:rPr>
            <a:t>Einmalig anzugebende Werte: </a:t>
          </a:r>
        </a:p>
        <a:p>
          <a:r>
            <a:rPr lang="de-DE" sz="1100">
              <a:latin typeface="Calibri" panose="020F0502020204030204" pitchFamily="34" charset="0"/>
              <a:ea typeface="Calibri" panose="020F0502020204030204" pitchFamily="34" charset="0"/>
              <a:cs typeface="Calibri" panose="020F0502020204030204" pitchFamily="34" charset="0"/>
            </a:rPr>
            <a:t>Die gelb markierten Felder in Spalte B sind vom Bewerber einmalig mit den Werten (Stundensätzen) für das erste Vertragsjahr auszufüllen. Die einzelnen angegebenen Werte werden nach Maßgabe der vom Bewerber anzugebenden Kostensteigerung automatisch auf die Folgejahre übertragen.</a:t>
          </a:r>
        </a:p>
        <a:p>
          <a:endParaRPr lang="de-DE" sz="1100">
            <a:latin typeface="Calibri" panose="020F0502020204030204" pitchFamily="34" charset="0"/>
            <a:ea typeface="Calibri" panose="020F0502020204030204" pitchFamily="34" charset="0"/>
            <a:cs typeface="Calibri" panose="020F0502020204030204" pitchFamily="34" charset="0"/>
          </a:endParaRPr>
        </a:p>
        <a:p>
          <a:r>
            <a:rPr lang="de-DE" sz="1100">
              <a:latin typeface="Calibri" panose="020F0502020204030204" pitchFamily="34" charset="0"/>
              <a:ea typeface="Calibri" panose="020F0502020204030204" pitchFamily="34" charset="0"/>
              <a:cs typeface="Calibri" panose="020F0502020204030204" pitchFamily="34" charset="0"/>
            </a:rPr>
            <a:t>Für das erste Vertragsjahr ist keine Kostensteigerung einzutragen. Hier ist ein Wert von 100 % vorgegeben. Für die folgenden Vertragsjahre kann der Bewerber eine Kostensteigerung anbieten. Geht der Bewerber beispielsweise von einer Kostensteigerung gegenüber dem ersten Vertragsjahr von 10 % aus, so hat er in Feld D11 den Wert von 110 % einzutragen. Geht der Bewerber für das betreffende Vertragsjahr von keiner Kostensteigerung aus, so hat er den Wert aus dem Vorjahr zu übernehmen. Im Rahmen der Entgeltverhandlungen können bei den Personalkosten nur die in Zeile 11 eingetragenen  Kostensteigerungen berücksichtigt werden.  </a:t>
          </a:r>
        </a:p>
        <a:p>
          <a:r>
            <a:rPr lang="de-DE" sz="1100">
              <a:latin typeface="Calibri" panose="020F0502020204030204" pitchFamily="34" charset="0"/>
              <a:ea typeface="Calibri" panose="020F0502020204030204" pitchFamily="34" charset="0"/>
              <a:cs typeface="Calibri" panose="020F0502020204030204" pitchFamily="34" charset="0"/>
            </a:rPr>
            <a:t>Dies gilt allerdings nicht für den Fall, dass die Kostensteigerungen auf Verzögerungen des Projekts zurückzuführen sind, die der Bewerber nicht zu vertreten hat.</a:t>
          </a:r>
        </a:p>
      </xdr:txBody>
    </xdr:sp>
    <xdr:clientData/>
  </xdr:twoCellAnchor>
  <xdr:twoCellAnchor>
    <xdr:from>
      <xdr:col>10</xdr:col>
      <xdr:colOff>29432</xdr:colOff>
      <xdr:row>20</xdr:row>
      <xdr:rowOff>9855</xdr:rowOff>
    </xdr:from>
    <xdr:to>
      <xdr:col>14</xdr:col>
      <xdr:colOff>762591</xdr:colOff>
      <xdr:row>29</xdr:row>
      <xdr:rowOff>142700</xdr:rowOff>
    </xdr:to>
    <xdr:sp macro="" textlink="">
      <xdr:nvSpPr>
        <xdr:cNvPr id="4" name="Textfeld 3">
          <a:extLst>
            <a:ext uri="{FF2B5EF4-FFF2-40B4-BE49-F238E27FC236}">
              <a16:creationId xmlns:a16="http://schemas.microsoft.com/office/drawing/2014/main" id="{F4CA58F0-9EB1-AC57-AF88-39ED87713834}"/>
            </a:ext>
          </a:extLst>
        </xdr:cNvPr>
        <xdr:cNvSpPr txBox="1"/>
      </xdr:nvSpPr>
      <xdr:spPr>
        <a:xfrm>
          <a:off x="15893849" y="4761772"/>
          <a:ext cx="3992825" cy="1932011"/>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Calibri" panose="020F0502020204030204" pitchFamily="34" charset="0"/>
              <a:ea typeface="Calibri" panose="020F0502020204030204" pitchFamily="34" charset="0"/>
              <a:cs typeface="Calibri" panose="020F0502020204030204" pitchFamily="34" charset="0"/>
            </a:rPr>
            <a:t>Jährlich anzugebende Werte: </a:t>
          </a:r>
        </a:p>
        <a:p>
          <a:r>
            <a:rPr lang="de-DE" sz="1100">
              <a:latin typeface="Calibri" panose="020F0502020204030204" pitchFamily="34" charset="0"/>
              <a:ea typeface="Calibri" panose="020F0502020204030204" pitchFamily="34" charset="0"/>
              <a:cs typeface="Calibri" panose="020F0502020204030204" pitchFamily="34" charset="0"/>
            </a:rPr>
            <a:t>Die rosa markierten Felder werden nicht automatisiert fortgeschrieben und sind für jedes Kalenderjahr anzugeben. Etwaige Kostensteigerungen sind von dem Bewerber bei der jeweiligen Angabe zu berücksichtigen. Im Rahmen der Entgeltverhandlungen können nur die im Kostenblatt berücksichtigten Kostensteigerungen geltend gemacht werden.</a:t>
          </a:r>
        </a:p>
        <a:p>
          <a:r>
            <a:rPr lang="de-DE" sz="1100">
              <a:latin typeface="Calibri" panose="020F0502020204030204" pitchFamily="34" charset="0"/>
              <a:ea typeface="Calibri" panose="020F0502020204030204" pitchFamily="34" charset="0"/>
              <a:cs typeface="Calibri" panose="020F0502020204030204" pitchFamily="34" charset="0"/>
            </a:rPr>
            <a:t>Dies gilt allerdings nicht für den Fall, dass die Kostensteigerungen auf Verzögerungen des Projekts zurückzuführen sind, die der Bewerber nicht zu vertreten hat. </a:t>
          </a:r>
        </a:p>
      </xdr:txBody>
    </xdr:sp>
    <xdr:clientData/>
  </xdr:twoCellAnchor>
  <xdr:twoCellAnchor>
    <xdr:from>
      <xdr:col>10</xdr:col>
      <xdr:colOff>32607</xdr:colOff>
      <xdr:row>31</xdr:row>
      <xdr:rowOff>95921</xdr:rowOff>
    </xdr:from>
    <xdr:to>
      <xdr:col>14</xdr:col>
      <xdr:colOff>759416</xdr:colOff>
      <xdr:row>52</xdr:row>
      <xdr:rowOff>168521</xdr:rowOff>
    </xdr:to>
    <xdr:sp macro="" textlink="">
      <xdr:nvSpPr>
        <xdr:cNvPr id="5" name="Textfeld 4">
          <a:extLst>
            <a:ext uri="{FF2B5EF4-FFF2-40B4-BE49-F238E27FC236}">
              <a16:creationId xmlns:a16="http://schemas.microsoft.com/office/drawing/2014/main" id="{C0750C65-D2F4-CF97-066B-F745A4687E13}"/>
            </a:ext>
          </a:extLst>
        </xdr:cNvPr>
        <xdr:cNvSpPr txBox="1"/>
      </xdr:nvSpPr>
      <xdr:spPr>
        <a:xfrm>
          <a:off x="15897024" y="7006838"/>
          <a:ext cx="3986475" cy="455993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Hinweis:</a:t>
          </a:r>
          <a:br>
            <a:rPr lang="de-DE"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br>
          <a:r>
            <a:rPr lang="de-DE"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Für die Angebotskalkulation ist von einem Vertragsbeginn zum 01.04.2026 auszugehen. Der tatsächliche Vertragsbeginn kann hiervon abweichen. Die Vorgabe dient ausschließlich der Sicherstellung einer einheitlichen Kalkulationsgrundlage und somit der Vergleichbarkeit der Angabe. </a:t>
          </a:r>
          <a:br>
            <a:rPr lang="de-DE"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br>
          <a:endParaRPr lang="de-DE"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de-DE"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Hinweis:</a:t>
          </a:r>
        </a:p>
        <a:p>
          <a:r>
            <a:rPr lang="de-DE"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Fallen für einzelne Positionen keine Kosten an, so ist im jeweiligen Feld der Wert 0 Euro einzutragen. Fehlende Kostenangaben können nur ausnahmsweise nachgefordert werden und haben grundsätzlich den Ausschluss des Angebotes zur Folge (siehe dazu näher Ziffer 7 lit. d) der Bewerbungsbedingungen).</a:t>
          </a:r>
        </a:p>
        <a:p>
          <a:endParaRPr lang="de-DE"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de-DE"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Hinweis:</a:t>
          </a:r>
        </a:p>
        <a:p>
          <a:r>
            <a:rPr lang="de-DE"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Der Betreiber hat keinen Anspruch auf eine Verlängerung des Vertrages über die Grundlaufzeit hinaus. </a:t>
          </a:r>
          <a:r>
            <a:rPr lang="de-DE" sz="1100">
              <a:solidFill>
                <a:schemeClr val="dk1"/>
              </a:solidFill>
              <a:effectLst/>
              <a:latin typeface="+mn-lt"/>
              <a:ea typeface="+mn-ea"/>
              <a:cs typeface="+mn-cs"/>
            </a:rPr>
            <a:t>Dies gilt insbesondere in dem Fall, dass die im Kostenblatt angegebenen Kostensteigerungen die Wirtschaftlichkeit einer weiteren Leistungserbringung zweifelhaft erscheinen lassen.</a:t>
          </a:r>
          <a:endParaRPr lang="de-DE"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de-DE"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de-DE"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Hinweis: </a:t>
          </a:r>
        </a:p>
        <a:p>
          <a:r>
            <a:rPr lang="de-DE" sz="11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Gesamtsummen und Wertungssumme werden erst dann in schwarzer Farbe und ohne Kursivschrift dargestellt, wenn alle zur Berechnung notwendigen Eingabefelder ausgefüllt sind.</a:t>
          </a:r>
          <a:br>
            <a:rPr lang="de-DE" sz="1100" b="0" i="0" u="none" strike="noStrike">
              <a:solidFill>
                <a:schemeClr val="dk1"/>
              </a:solidFill>
              <a:effectLst/>
              <a:latin typeface="+mn-lt"/>
              <a:ea typeface="+mn-ea"/>
              <a:cs typeface="+mn-cs"/>
            </a:rPr>
          </a:br>
          <a:endParaRPr lang="de-DE" sz="1100" b="0" i="0" u="none" strike="noStrike">
            <a:solidFill>
              <a:schemeClr val="dk1"/>
            </a:solidFill>
            <a:effectLst/>
            <a:latin typeface="+mn-lt"/>
            <a:ea typeface="+mn-ea"/>
            <a:cs typeface="+mn-cs"/>
          </a:endParaRPr>
        </a:p>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BBEA5-D0E6-42A9-ABB5-DD02385DC27C}">
  <dimension ref="A1:Z65"/>
  <sheetViews>
    <sheetView tabSelected="1" zoomScale="90" zoomScaleNormal="90" workbookViewId="0">
      <selection activeCell="G22" sqref="G22"/>
    </sheetView>
  </sheetViews>
  <sheetFormatPr baseColWidth="10" defaultRowHeight="12.5" x14ac:dyDescent="0.25"/>
  <cols>
    <col min="1" max="1" width="37.5" customWidth="1"/>
    <col min="2" max="2" width="15.08203125" customWidth="1"/>
    <col min="3" max="9" width="20.58203125" customWidth="1"/>
  </cols>
  <sheetData>
    <row r="1" spans="1:26" ht="41.5" customHeight="1" thickBot="1" x14ac:dyDescent="0.3">
      <c r="A1" s="73" t="s">
        <v>48</v>
      </c>
      <c r="B1" s="74"/>
      <c r="C1" s="13" t="s">
        <v>33</v>
      </c>
      <c r="D1" s="14" t="s">
        <v>32</v>
      </c>
      <c r="E1" s="14" t="s">
        <v>34</v>
      </c>
      <c r="F1" s="14" t="s">
        <v>35</v>
      </c>
      <c r="G1" s="14" t="s">
        <v>36</v>
      </c>
      <c r="H1" s="14" t="s">
        <v>37</v>
      </c>
      <c r="I1" s="14" t="s">
        <v>38</v>
      </c>
      <c r="J1" s="38"/>
      <c r="K1" s="38"/>
      <c r="L1" s="38"/>
      <c r="M1" s="38"/>
      <c r="N1" s="38"/>
      <c r="O1" s="39"/>
      <c r="P1" s="35"/>
      <c r="Q1" s="35"/>
      <c r="R1" s="35"/>
      <c r="S1" s="35"/>
      <c r="T1" s="35"/>
      <c r="U1" s="35"/>
      <c r="V1" s="35"/>
      <c r="W1" s="35"/>
      <c r="X1" s="35"/>
      <c r="Y1" s="35"/>
      <c r="Z1" s="35"/>
    </row>
    <row r="2" spans="1:26" ht="16" customHeight="1" thickBot="1" x14ac:dyDescent="0.4">
      <c r="A2" s="10" t="s">
        <v>45</v>
      </c>
      <c r="B2" s="18" t="s">
        <v>25</v>
      </c>
      <c r="C2" s="105">
        <f t="shared" ref="C2:I2" si="0">SUM(C3:C8)</f>
        <v>12357.8</v>
      </c>
      <c r="D2" s="105">
        <f t="shared" si="0"/>
        <v>33983.949999999997</v>
      </c>
      <c r="E2" s="105">
        <f t="shared" si="0"/>
        <v>57154.824999999997</v>
      </c>
      <c r="F2" s="105">
        <f t="shared" si="0"/>
        <v>61789</v>
      </c>
      <c r="G2" s="105">
        <f t="shared" si="0"/>
        <v>61789</v>
      </c>
      <c r="H2" s="105">
        <f t="shared" si="0"/>
        <v>61789</v>
      </c>
      <c r="I2" s="105">
        <f t="shared" si="0"/>
        <v>61789</v>
      </c>
      <c r="J2" s="35"/>
      <c r="K2" s="51" t="s">
        <v>58</v>
      </c>
      <c r="L2" s="38"/>
      <c r="M2" s="38"/>
      <c r="N2" s="38"/>
      <c r="O2" s="39"/>
      <c r="P2" s="35"/>
      <c r="Q2" s="35"/>
      <c r="R2" s="35"/>
      <c r="S2" s="35"/>
      <c r="T2" s="35"/>
      <c r="U2" s="35"/>
      <c r="V2" s="35"/>
      <c r="W2" s="35"/>
      <c r="X2" s="35"/>
      <c r="Y2" s="35"/>
      <c r="Z2" s="35"/>
    </row>
    <row r="3" spans="1:26" ht="14.5" customHeight="1" x14ac:dyDescent="0.25">
      <c r="A3" s="1" t="s">
        <v>0</v>
      </c>
      <c r="B3" s="80"/>
      <c r="C3" s="106">
        <f>52*16*5*7.875*0.2</f>
        <v>6552</v>
      </c>
      <c r="D3" s="106">
        <f>52*16*5*7.875*0.55</f>
        <v>18018</v>
      </c>
      <c r="E3" s="106">
        <f>52*16*5*7.875*0.925</f>
        <v>30303</v>
      </c>
      <c r="F3" s="106">
        <f>52*16*5*7.875</f>
        <v>32760</v>
      </c>
      <c r="G3" s="106">
        <f>52*16*5*7.875</f>
        <v>32760</v>
      </c>
      <c r="H3" s="106">
        <f>52*16*5*7.875</f>
        <v>32760</v>
      </c>
      <c r="I3" s="106">
        <f>52*16*5*7.875</f>
        <v>32760</v>
      </c>
      <c r="J3" s="35"/>
      <c r="K3" s="40"/>
      <c r="L3" s="35"/>
      <c r="M3" s="35"/>
      <c r="N3" s="35"/>
      <c r="O3" s="41"/>
      <c r="P3" s="35"/>
      <c r="Q3" s="35"/>
      <c r="R3" s="35"/>
      <c r="S3" s="35"/>
      <c r="T3" s="35"/>
      <c r="U3" s="35"/>
      <c r="V3" s="35"/>
      <c r="W3" s="35"/>
      <c r="X3" s="35"/>
      <c r="Y3" s="35"/>
      <c r="Z3" s="35"/>
    </row>
    <row r="4" spans="1:26" ht="14.5" customHeight="1" x14ac:dyDescent="0.25">
      <c r="A4" s="1" t="s">
        <v>1</v>
      </c>
      <c r="B4" s="80"/>
      <c r="C4" s="106">
        <f>52*16*8.0625*0.2</f>
        <v>1341.6000000000001</v>
      </c>
      <c r="D4" s="106">
        <f>52*16*8.0625*0.55</f>
        <v>3689.4</v>
      </c>
      <c r="E4" s="106">
        <f>52*16*8.0625*0.925</f>
        <v>6204.9000000000005</v>
      </c>
      <c r="F4" s="106">
        <f>52*16*8.0625</f>
        <v>6708</v>
      </c>
      <c r="G4" s="106">
        <f>52*16*8.0625</f>
        <v>6708</v>
      </c>
      <c r="H4" s="106">
        <f>52*16*8.0625</f>
        <v>6708</v>
      </c>
      <c r="I4" s="106">
        <f>52*16*8.0625</f>
        <v>6708</v>
      </c>
      <c r="J4" s="35"/>
      <c r="K4" s="100"/>
      <c r="L4" s="101"/>
      <c r="M4" s="101"/>
      <c r="N4" s="101"/>
      <c r="O4" s="102"/>
      <c r="P4" s="37"/>
      <c r="Q4" s="35"/>
      <c r="R4" s="35"/>
      <c r="S4" s="35"/>
      <c r="T4" s="35"/>
      <c r="U4" s="35"/>
      <c r="V4" s="35"/>
      <c r="W4" s="35"/>
      <c r="X4" s="35"/>
      <c r="Y4" s="35"/>
      <c r="Z4" s="35"/>
    </row>
    <row r="5" spans="1:26" ht="14.5" customHeight="1" x14ac:dyDescent="0.25">
      <c r="A5" s="1" t="s">
        <v>2</v>
      </c>
      <c r="B5" s="80"/>
      <c r="C5" s="106">
        <f>(52+13)*16*8.0625*0.2</f>
        <v>1677</v>
      </c>
      <c r="D5" s="106">
        <f>(52+13)*16*8.0625*0.55</f>
        <v>4611.75</v>
      </c>
      <c r="E5" s="106">
        <f>(52+13)*16*8.0625*0.925</f>
        <v>7756.125</v>
      </c>
      <c r="F5" s="106">
        <f>(52+13)*16*8.0625</f>
        <v>8385</v>
      </c>
      <c r="G5" s="106">
        <f>(52+13)*16*8.0625</f>
        <v>8385</v>
      </c>
      <c r="H5" s="106">
        <f>(52+13)*16*8.0625</f>
        <v>8385</v>
      </c>
      <c r="I5" s="106">
        <f>(52+13)*16*8.0625</f>
        <v>8385</v>
      </c>
      <c r="J5" s="35"/>
      <c r="K5" s="100"/>
      <c r="L5" s="101"/>
      <c r="M5" s="101"/>
      <c r="N5" s="101"/>
      <c r="O5" s="102"/>
      <c r="P5" s="37"/>
      <c r="Q5" s="35"/>
      <c r="R5" s="35"/>
      <c r="S5" s="35"/>
      <c r="T5" s="35"/>
      <c r="U5" s="35"/>
      <c r="V5" s="35"/>
      <c r="W5" s="35"/>
      <c r="X5" s="35"/>
      <c r="Y5" s="35"/>
      <c r="Z5" s="35"/>
    </row>
    <row r="6" spans="1:26" ht="14.5" customHeight="1" x14ac:dyDescent="0.25">
      <c r="A6" s="1" t="s">
        <v>3</v>
      </c>
      <c r="B6" s="80"/>
      <c r="C6" s="106">
        <f>52*8*5*4.375*0.2</f>
        <v>1820</v>
      </c>
      <c r="D6" s="106">
        <f>52*8*5*4.375*0.55</f>
        <v>5005</v>
      </c>
      <c r="E6" s="106">
        <f>52*8*5*4.375*0.925</f>
        <v>8417.5</v>
      </c>
      <c r="F6" s="106">
        <f>52*8*5*4.375</f>
        <v>9100</v>
      </c>
      <c r="G6" s="106">
        <f>52*8*5*4.375</f>
        <v>9100</v>
      </c>
      <c r="H6" s="106">
        <f>52*8*5*4.375</f>
        <v>9100</v>
      </c>
      <c r="I6" s="106">
        <f>52*8*5*4.375</f>
        <v>9100</v>
      </c>
      <c r="J6" s="35"/>
      <c r="K6" s="100"/>
      <c r="L6" s="101"/>
      <c r="M6" s="101"/>
      <c r="N6" s="101"/>
      <c r="O6" s="102"/>
      <c r="P6" s="37"/>
      <c r="Q6" s="35"/>
      <c r="R6" s="35"/>
      <c r="S6" s="35"/>
      <c r="T6" s="35"/>
      <c r="U6" s="35"/>
      <c r="V6" s="35"/>
      <c r="W6" s="35"/>
      <c r="X6" s="35"/>
      <c r="Y6" s="35"/>
      <c r="Z6" s="35"/>
    </row>
    <row r="7" spans="1:26" ht="14.5" customHeight="1" x14ac:dyDescent="0.25">
      <c r="A7" s="1" t="s">
        <v>4</v>
      </c>
      <c r="B7" s="80"/>
      <c r="C7" s="106">
        <f>52*8*5.75*0.2</f>
        <v>478.40000000000003</v>
      </c>
      <c r="D7" s="106">
        <f>52*8*5.75*0.55</f>
        <v>1315.6000000000001</v>
      </c>
      <c r="E7" s="106">
        <f>52*8*5.75*0.925</f>
        <v>2212.6</v>
      </c>
      <c r="F7" s="106">
        <f>52*8*5.75</f>
        <v>2392</v>
      </c>
      <c r="G7" s="106">
        <f>52*8*5.75</f>
        <v>2392</v>
      </c>
      <c r="H7" s="106">
        <f>52*8*5.75</f>
        <v>2392</v>
      </c>
      <c r="I7" s="106">
        <f>52*8*5.75</f>
        <v>2392</v>
      </c>
      <c r="J7" s="35"/>
      <c r="K7" s="100"/>
      <c r="L7" s="101"/>
      <c r="M7" s="101"/>
      <c r="N7" s="101"/>
      <c r="O7" s="102"/>
      <c r="P7" s="37"/>
      <c r="Q7" s="35"/>
      <c r="R7" s="35"/>
      <c r="S7" s="35"/>
      <c r="T7" s="35"/>
      <c r="U7" s="35"/>
      <c r="V7" s="35"/>
      <c r="W7" s="35"/>
      <c r="X7" s="35"/>
      <c r="Y7" s="35"/>
      <c r="Z7" s="35"/>
    </row>
    <row r="8" spans="1:26" ht="15" customHeight="1" thickBot="1" x14ac:dyDescent="0.3">
      <c r="A8" s="2" t="s">
        <v>5</v>
      </c>
      <c r="B8" s="81"/>
      <c r="C8" s="107">
        <f>52*8*5.875*0.2</f>
        <v>488.8</v>
      </c>
      <c r="D8" s="107">
        <f>52*8*5.875*0.55</f>
        <v>1344.2</v>
      </c>
      <c r="E8" s="107">
        <f>52*8*5.875*0.925</f>
        <v>2260.7000000000003</v>
      </c>
      <c r="F8" s="107">
        <f>52*8*5.875</f>
        <v>2444</v>
      </c>
      <c r="G8" s="107">
        <f>52*8*5.875</f>
        <v>2444</v>
      </c>
      <c r="H8" s="107">
        <f>52*8*5.875</f>
        <v>2444</v>
      </c>
      <c r="I8" s="107">
        <f>52*8*5.875</f>
        <v>2444</v>
      </c>
      <c r="J8" s="35"/>
      <c r="K8" s="100"/>
      <c r="L8" s="101"/>
      <c r="M8" s="101"/>
      <c r="N8" s="101"/>
      <c r="O8" s="102"/>
      <c r="P8" s="35"/>
      <c r="Q8" s="35"/>
      <c r="R8" s="35"/>
      <c r="S8" s="35"/>
      <c r="T8" s="35"/>
      <c r="U8" s="35"/>
      <c r="V8" s="35"/>
      <c r="W8" s="35"/>
      <c r="X8" s="35"/>
      <c r="Y8" s="35"/>
      <c r="Z8" s="35"/>
    </row>
    <row r="9" spans="1:26" ht="13" customHeight="1" thickBot="1" x14ac:dyDescent="0.3">
      <c r="A9" s="3"/>
      <c r="B9" s="48"/>
      <c r="C9" s="88"/>
      <c r="D9" s="88"/>
      <c r="E9" s="88"/>
      <c r="F9" s="88"/>
      <c r="G9" s="88"/>
      <c r="H9" s="88"/>
      <c r="I9" s="89"/>
      <c r="J9" s="35"/>
      <c r="K9" s="100"/>
      <c r="L9" s="101"/>
      <c r="M9" s="101"/>
      <c r="N9" s="101"/>
      <c r="O9" s="102"/>
      <c r="P9" s="35"/>
      <c r="Q9" s="35"/>
      <c r="R9" s="35"/>
      <c r="S9" s="35"/>
      <c r="T9" s="35"/>
      <c r="U9" s="35"/>
      <c r="V9" s="35"/>
      <c r="W9" s="35"/>
      <c r="X9" s="35"/>
      <c r="Y9" s="35"/>
      <c r="Z9" s="35"/>
    </row>
    <row r="10" spans="1:26" ht="29.5" thickBot="1" x14ac:dyDescent="0.3">
      <c r="A10" s="10" t="s">
        <v>46</v>
      </c>
      <c r="B10" s="18" t="s">
        <v>40</v>
      </c>
      <c r="C10" s="20">
        <f t="shared" ref="C10:I10" si="1">C12+C19</f>
        <v>0</v>
      </c>
      <c r="D10" s="20">
        <f t="shared" si="1"/>
        <v>0</v>
      </c>
      <c r="E10" s="20">
        <f t="shared" si="1"/>
        <v>0</v>
      </c>
      <c r="F10" s="20">
        <f t="shared" si="1"/>
        <v>0</v>
      </c>
      <c r="G10" s="20">
        <f t="shared" si="1"/>
        <v>0</v>
      </c>
      <c r="H10" s="20">
        <f t="shared" si="1"/>
        <v>0</v>
      </c>
      <c r="I10" s="21">
        <f t="shared" si="1"/>
        <v>0</v>
      </c>
      <c r="J10" s="35"/>
      <c r="K10" s="100"/>
      <c r="L10" s="101"/>
      <c r="M10" s="101"/>
      <c r="N10" s="101"/>
      <c r="O10" s="102"/>
      <c r="P10" s="35"/>
      <c r="Q10" s="35"/>
      <c r="R10" s="35"/>
      <c r="S10" s="35"/>
      <c r="T10" s="35"/>
      <c r="U10" s="35"/>
      <c r="V10" s="35"/>
      <c r="W10" s="35"/>
      <c r="X10" s="35"/>
      <c r="Y10" s="35"/>
      <c r="Z10" s="35"/>
    </row>
    <row r="11" spans="1:26" ht="29.5" thickBot="1" x14ac:dyDescent="0.3">
      <c r="A11" s="16"/>
      <c r="B11" s="18" t="s">
        <v>57</v>
      </c>
      <c r="C11" s="31">
        <v>1</v>
      </c>
      <c r="D11" s="52"/>
      <c r="E11" s="52"/>
      <c r="F11" s="52"/>
      <c r="G11" s="52"/>
      <c r="H11" s="52"/>
      <c r="I11" s="53"/>
      <c r="J11" s="35"/>
      <c r="K11" s="100"/>
      <c r="L11" s="101"/>
      <c r="M11" s="101"/>
      <c r="N11" s="101"/>
      <c r="O11" s="102"/>
      <c r="P11" s="35"/>
      <c r="Q11" s="35"/>
      <c r="R11" s="35"/>
      <c r="S11" s="35"/>
      <c r="T11" s="35"/>
      <c r="U11" s="35"/>
      <c r="V11" s="35"/>
      <c r="W11" s="35"/>
      <c r="X11" s="35"/>
      <c r="Y11" s="35"/>
      <c r="Z11" s="35"/>
    </row>
    <row r="12" spans="1:26" ht="29.5" customHeight="1" thickBot="1" x14ac:dyDescent="0.3">
      <c r="A12" s="12" t="s">
        <v>47</v>
      </c>
      <c r="B12" s="30" t="s">
        <v>56</v>
      </c>
      <c r="C12" s="20">
        <f>SUM(C13:C18)</f>
        <v>0</v>
      </c>
      <c r="D12" s="20">
        <f t="shared" ref="D12:I12" si="2">SUM(D13:D18)</f>
        <v>0</v>
      </c>
      <c r="E12" s="20">
        <f>SUM(E13:E18)</f>
        <v>0</v>
      </c>
      <c r="F12" s="20">
        <f t="shared" si="2"/>
        <v>0</v>
      </c>
      <c r="G12" s="20">
        <f t="shared" si="2"/>
        <v>0</v>
      </c>
      <c r="H12" s="20">
        <f t="shared" si="2"/>
        <v>0</v>
      </c>
      <c r="I12" s="20">
        <f t="shared" si="2"/>
        <v>0</v>
      </c>
      <c r="J12" s="35"/>
      <c r="K12" s="100"/>
      <c r="L12" s="101"/>
      <c r="M12" s="101"/>
      <c r="N12" s="101"/>
      <c r="O12" s="102"/>
      <c r="P12" s="35"/>
      <c r="Q12" s="35"/>
      <c r="R12" s="35"/>
      <c r="S12" s="35"/>
      <c r="T12" s="35"/>
      <c r="U12" s="35"/>
      <c r="V12" s="35"/>
      <c r="W12" s="35"/>
      <c r="X12" s="35"/>
      <c r="Y12" s="35"/>
      <c r="Z12" s="35"/>
    </row>
    <row r="13" spans="1:26" ht="14.5" x14ac:dyDescent="0.25">
      <c r="A13" s="6" t="s">
        <v>20</v>
      </c>
      <c r="B13" s="54"/>
      <c r="C13" s="22">
        <f>B13*C3</f>
        <v>0</v>
      </c>
      <c r="D13" s="22">
        <f>B13*D11*D3</f>
        <v>0</v>
      </c>
      <c r="E13" s="22">
        <f>B13*E11*E3</f>
        <v>0</v>
      </c>
      <c r="F13" s="22">
        <f>B13*F11*F3</f>
        <v>0</v>
      </c>
      <c r="G13" s="22">
        <f>B13*G11*G3</f>
        <v>0</v>
      </c>
      <c r="H13" s="22">
        <f>B13*H11*H3</f>
        <v>0</v>
      </c>
      <c r="I13" s="22">
        <f>B13*I11*I3</f>
        <v>0</v>
      </c>
      <c r="J13" s="35"/>
      <c r="K13" s="100"/>
      <c r="L13" s="101"/>
      <c r="M13" s="101"/>
      <c r="N13" s="101"/>
      <c r="O13" s="102"/>
      <c r="P13" s="35"/>
      <c r="Q13" s="35"/>
      <c r="R13" s="35"/>
      <c r="S13" s="35"/>
      <c r="T13" s="35"/>
      <c r="U13" s="35"/>
      <c r="V13" s="35"/>
      <c r="W13" s="35"/>
      <c r="X13" s="35"/>
      <c r="Y13" s="35"/>
      <c r="Z13" s="35"/>
    </row>
    <row r="14" spans="1:26" ht="14.5" customHeight="1" x14ac:dyDescent="0.25">
      <c r="A14" s="6" t="s">
        <v>21</v>
      </c>
      <c r="B14" s="54"/>
      <c r="C14" s="23">
        <f t="shared" ref="C14:C18" si="3">B14*C4</f>
        <v>0</v>
      </c>
      <c r="D14" s="23">
        <f>B14*D11*D4</f>
        <v>0</v>
      </c>
      <c r="E14" s="23">
        <f>B14*E11*E4</f>
        <v>0</v>
      </c>
      <c r="F14" s="23">
        <f>B14*F11*F4</f>
        <v>0</v>
      </c>
      <c r="G14" s="23">
        <f>B14*G11*G4</f>
        <v>0</v>
      </c>
      <c r="H14" s="23">
        <f>B14*H11*H4</f>
        <v>0</v>
      </c>
      <c r="I14" s="23">
        <f>B14*I11*I4</f>
        <v>0</v>
      </c>
      <c r="J14" s="35"/>
      <c r="K14" s="100"/>
      <c r="L14" s="101"/>
      <c r="M14" s="101"/>
      <c r="N14" s="101"/>
      <c r="O14" s="102"/>
      <c r="P14" s="50"/>
      <c r="Q14" s="35"/>
      <c r="R14" s="35"/>
      <c r="S14" s="35"/>
      <c r="T14" s="35"/>
      <c r="U14" s="35"/>
      <c r="V14" s="35"/>
      <c r="W14" s="35"/>
      <c r="X14" s="35"/>
      <c r="Y14" s="35"/>
      <c r="Z14" s="35"/>
    </row>
    <row r="15" spans="1:26" ht="14.5" customHeight="1" x14ac:dyDescent="0.25">
      <c r="A15" s="6" t="s">
        <v>22</v>
      </c>
      <c r="B15" s="54"/>
      <c r="C15" s="23">
        <f>B15*C5</f>
        <v>0</v>
      </c>
      <c r="D15" s="23">
        <f>B15*D11*D5</f>
        <v>0</v>
      </c>
      <c r="E15" s="23">
        <f>B15*E11*E5</f>
        <v>0</v>
      </c>
      <c r="F15" s="23">
        <f>B15*F11*F5</f>
        <v>0</v>
      </c>
      <c r="G15" s="23">
        <f>B15*G11*G5</f>
        <v>0</v>
      </c>
      <c r="H15" s="23">
        <f>B15*H11*H5</f>
        <v>0</v>
      </c>
      <c r="I15" s="23">
        <f>B15*I11*I5</f>
        <v>0</v>
      </c>
      <c r="J15" s="35"/>
      <c r="K15" s="100"/>
      <c r="L15" s="101"/>
      <c r="M15" s="101"/>
      <c r="N15" s="101"/>
      <c r="O15" s="102"/>
      <c r="P15" s="50"/>
      <c r="Q15" s="35"/>
      <c r="R15" s="35"/>
      <c r="S15" s="35"/>
      <c r="T15" s="35"/>
      <c r="U15" s="35"/>
      <c r="V15" s="35"/>
      <c r="W15" s="35"/>
      <c r="X15" s="35"/>
      <c r="Y15" s="35"/>
      <c r="Z15" s="35"/>
    </row>
    <row r="16" spans="1:26" ht="14.5" x14ac:dyDescent="0.25">
      <c r="A16" s="6" t="s">
        <v>18</v>
      </c>
      <c r="B16" s="54"/>
      <c r="C16" s="23">
        <f t="shared" si="3"/>
        <v>0</v>
      </c>
      <c r="D16" s="23">
        <f>B16*D11*D6</f>
        <v>0</v>
      </c>
      <c r="E16" s="23">
        <f>B16*E11*E6</f>
        <v>0</v>
      </c>
      <c r="F16" s="23">
        <f>B16*F11*F6</f>
        <v>0</v>
      </c>
      <c r="G16" s="23">
        <f>B16*G11*G6</f>
        <v>0</v>
      </c>
      <c r="H16" s="23">
        <f>B16*H11*H6</f>
        <v>0</v>
      </c>
      <c r="I16" s="23">
        <f>B16*I11*I6</f>
        <v>0</v>
      </c>
      <c r="J16" s="35"/>
      <c r="K16" s="100"/>
      <c r="L16" s="101"/>
      <c r="M16" s="101"/>
      <c r="N16" s="101"/>
      <c r="O16" s="102"/>
      <c r="P16" s="35"/>
      <c r="Q16" s="35"/>
      <c r="R16" s="35"/>
      <c r="S16" s="35"/>
      <c r="T16" s="35"/>
      <c r="U16" s="35"/>
      <c r="V16" s="35"/>
      <c r="W16" s="35"/>
      <c r="X16" s="35"/>
      <c r="Y16" s="35"/>
      <c r="Z16" s="35"/>
    </row>
    <row r="17" spans="1:26" ht="15" customHeight="1" x14ac:dyDescent="0.25">
      <c r="A17" s="6" t="s">
        <v>17</v>
      </c>
      <c r="B17" s="54"/>
      <c r="C17" s="23">
        <f t="shared" si="3"/>
        <v>0</v>
      </c>
      <c r="D17" s="23">
        <f>B17*D11*D7</f>
        <v>0</v>
      </c>
      <c r="E17" s="23">
        <f>B17*E11*E7</f>
        <v>0</v>
      </c>
      <c r="F17" s="23">
        <f>B17*F11*F7</f>
        <v>0</v>
      </c>
      <c r="G17" s="23">
        <f>B17*G11*G7</f>
        <v>0</v>
      </c>
      <c r="H17" s="23">
        <f>B17*H11*H7</f>
        <v>0</v>
      </c>
      <c r="I17" s="23">
        <f>B17*I11*I7</f>
        <v>0</v>
      </c>
      <c r="J17" s="35"/>
      <c r="K17" s="100"/>
      <c r="L17" s="101"/>
      <c r="M17" s="101"/>
      <c r="N17" s="101"/>
      <c r="O17" s="102"/>
      <c r="P17" s="35"/>
      <c r="Q17" s="35"/>
      <c r="R17" s="35"/>
      <c r="S17" s="35"/>
      <c r="T17" s="35"/>
      <c r="U17" s="35"/>
      <c r="V17" s="35"/>
      <c r="W17" s="35"/>
      <c r="X17" s="35"/>
      <c r="Y17" s="35"/>
      <c r="Z17" s="35"/>
    </row>
    <row r="18" spans="1:26" ht="15" customHeight="1" thickBot="1" x14ac:dyDescent="0.3">
      <c r="A18" s="7" t="s">
        <v>19</v>
      </c>
      <c r="B18" s="54"/>
      <c r="C18" s="24">
        <f t="shared" si="3"/>
        <v>0</v>
      </c>
      <c r="D18" s="24">
        <f>B18*D11*D8</f>
        <v>0</v>
      </c>
      <c r="E18" s="24">
        <f>B18*E11*E8</f>
        <v>0</v>
      </c>
      <c r="F18" s="24">
        <f>B18*F11*F8</f>
        <v>0</v>
      </c>
      <c r="G18" s="24">
        <f>B18*G11*G8</f>
        <v>0</v>
      </c>
      <c r="H18" s="24">
        <f>B18*H11*H8</f>
        <v>0</v>
      </c>
      <c r="I18" s="24">
        <f>B18*I11*I8</f>
        <v>0</v>
      </c>
      <c r="J18" s="35"/>
      <c r="K18" s="100"/>
      <c r="L18" s="101"/>
      <c r="M18" s="101"/>
      <c r="N18" s="101"/>
      <c r="O18" s="102"/>
      <c r="P18" s="35"/>
      <c r="Q18" s="35"/>
      <c r="R18" s="35"/>
      <c r="S18" s="35"/>
      <c r="T18" s="35"/>
      <c r="U18" s="35"/>
      <c r="V18" s="35"/>
      <c r="W18" s="35"/>
      <c r="X18" s="35"/>
      <c r="Y18" s="35"/>
      <c r="Z18" s="35"/>
    </row>
    <row r="19" spans="1:26" ht="29.5" customHeight="1" thickBot="1" x14ac:dyDescent="0.3">
      <c r="A19" s="4" t="s">
        <v>6</v>
      </c>
      <c r="B19" s="18" t="s">
        <v>40</v>
      </c>
      <c r="C19" s="27">
        <f>SUM(C20:C25)</f>
        <v>0</v>
      </c>
      <c r="D19" s="27">
        <f t="shared" ref="D19:I19" si="4">SUM(D20:D25)</f>
        <v>0</v>
      </c>
      <c r="E19" s="20">
        <f t="shared" si="4"/>
        <v>0</v>
      </c>
      <c r="F19" s="20">
        <f t="shared" si="4"/>
        <v>0</v>
      </c>
      <c r="G19" s="20">
        <f t="shared" si="4"/>
        <v>0</v>
      </c>
      <c r="H19" s="20">
        <f t="shared" si="4"/>
        <v>0</v>
      </c>
      <c r="I19" s="20">
        <f t="shared" si="4"/>
        <v>0</v>
      </c>
      <c r="J19" s="35"/>
      <c r="K19" s="82"/>
      <c r="L19" s="83"/>
      <c r="M19" s="83"/>
      <c r="N19" s="83"/>
      <c r="O19" s="84"/>
      <c r="P19" s="35"/>
      <c r="Q19" s="35"/>
      <c r="R19" s="35"/>
      <c r="S19" s="35"/>
      <c r="T19" s="35"/>
      <c r="U19" s="35"/>
      <c r="V19" s="35"/>
      <c r="W19" s="35"/>
      <c r="X19" s="35"/>
      <c r="Y19" s="35"/>
      <c r="Z19" s="35"/>
    </row>
    <row r="20" spans="1:26" ht="15" customHeight="1" x14ac:dyDescent="0.25">
      <c r="A20" s="5" t="s">
        <v>24</v>
      </c>
      <c r="B20" s="75" t="s">
        <v>49</v>
      </c>
      <c r="C20" s="55"/>
      <c r="D20" s="55"/>
      <c r="E20" s="55"/>
      <c r="F20" s="55"/>
      <c r="G20" s="55"/>
      <c r="H20" s="55"/>
      <c r="I20" s="55"/>
      <c r="J20" s="35"/>
      <c r="K20" s="100"/>
      <c r="L20" s="101"/>
      <c r="M20" s="101"/>
      <c r="N20" s="101"/>
      <c r="O20" s="102"/>
      <c r="P20" s="35"/>
      <c r="Q20" s="35"/>
      <c r="R20" s="35"/>
      <c r="S20" s="35"/>
      <c r="T20" s="35"/>
      <c r="U20" s="35"/>
      <c r="V20" s="35"/>
      <c r="W20" s="35"/>
      <c r="X20" s="35"/>
      <c r="Y20" s="35"/>
      <c r="Z20" s="35"/>
    </row>
    <row r="21" spans="1:26" ht="14.5" x14ac:dyDescent="0.25">
      <c r="A21" s="6" t="s">
        <v>23</v>
      </c>
      <c r="B21" s="76"/>
      <c r="C21" s="57"/>
      <c r="D21" s="57"/>
      <c r="E21" s="57"/>
      <c r="F21" s="57"/>
      <c r="G21" s="57"/>
      <c r="H21" s="57"/>
      <c r="I21" s="57"/>
      <c r="J21" s="35"/>
      <c r="K21" s="100"/>
      <c r="L21" s="101"/>
      <c r="M21" s="101"/>
      <c r="N21" s="101"/>
      <c r="O21" s="102"/>
      <c r="P21" s="35"/>
      <c r="Q21" s="35"/>
      <c r="R21" s="35"/>
      <c r="S21" s="35"/>
      <c r="T21" s="35"/>
      <c r="U21" s="35"/>
      <c r="V21" s="35"/>
      <c r="W21" s="35"/>
      <c r="X21" s="35"/>
      <c r="Y21" s="35"/>
      <c r="Z21" s="35"/>
    </row>
    <row r="22" spans="1:26" ht="14.5" x14ac:dyDescent="0.25">
      <c r="A22" s="6" t="s">
        <v>7</v>
      </c>
      <c r="B22" s="76"/>
      <c r="C22" s="58"/>
      <c r="D22" s="58"/>
      <c r="E22" s="58"/>
      <c r="F22" s="58"/>
      <c r="G22" s="58"/>
      <c r="H22" s="58"/>
      <c r="I22" s="58"/>
      <c r="J22" s="35"/>
      <c r="K22" s="100"/>
      <c r="L22" s="101"/>
      <c r="M22" s="101"/>
      <c r="N22" s="101"/>
      <c r="O22" s="102"/>
      <c r="P22" s="35"/>
      <c r="Q22" s="35"/>
      <c r="R22" s="35"/>
      <c r="S22" s="35"/>
      <c r="T22" s="35"/>
      <c r="U22" s="35"/>
      <c r="V22" s="35"/>
      <c r="W22" s="35"/>
      <c r="X22" s="35"/>
      <c r="Y22" s="35"/>
      <c r="Z22" s="35"/>
    </row>
    <row r="23" spans="1:26" ht="14.5" x14ac:dyDescent="0.25">
      <c r="A23" s="6" t="s">
        <v>8</v>
      </c>
      <c r="B23" s="76"/>
      <c r="C23" s="58"/>
      <c r="D23" s="58"/>
      <c r="E23" s="58"/>
      <c r="F23" s="58"/>
      <c r="G23" s="58"/>
      <c r="H23" s="58"/>
      <c r="I23" s="58"/>
      <c r="J23" s="35"/>
      <c r="K23" s="100"/>
      <c r="L23" s="101"/>
      <c r="M23" s="101"/>
      <c r="N23" s="101"/>
      <c r="O23" s="102"/>
      <c r="P23" s="35"/>
      <c r="Q23" s="35"/>
      <c r="R23" s="35"/>
      <c r="S23" s="35"/>
      <c r="T23" s="35"/>
      <c r="U23" s="35"/>
      <c r="V23" s="35"/>
      <c r="W23" s="35"/>
      <c r="X23" s="35"/>
      <c r="Y23" s="35"/>
      <c r="Z23" s="35"/>
    </row>
    <row r="24" spans="1:26" ht="14.5" x14ac:dyDescent="0.25">
      <c r="A24" s="6" t="s">
        <v>9</v>
      </c>
      <c r="B24" s="76"/>
      <c r="C24" s="58"/>
      <c r="D24" s="58"/>
      <c r="E24" s="58"/>
      <c r="F24" s="58"/>
      <c r="G24" s="58"/>
      <c r="H24" s="58"/>
      <c r="I24" s="58"/>
      <c r="J24" s="35"/>
      <c r="K24" s="100"/>
      <c r="L24" s="101"/>
      <c r="M24" s="101"/>
      <c r="N24" s="101"/>
      <c r="O24" s="102"/>
      <c r="P24" s="35"/>
      <c r="Q24" s="35"/>
      <c r="R24" s="35"/>
      <c r="S24" s="35"/>
      <c r="T24" s="35"/>
      <c r="U24" s="35"/>
      <c r="V24" s="35"/>
      <c r="W24" s="35"/>
      <c r="X24" s="35"/>
      <c r="Y24" s="35"/>
      <c r="Z24" s="35"/>
    </row>
    <row r="25" spans="1:26" ht="15" thickBot="1" x14ac:dyDescent="0.3">
      <c r="A25" s="7" t="s">
        <v>10</v>
      </c>
      <c r="B25" s="77"/>
      <c r="C25" s="60"/>
      <c r="D25" s="60"/>
      <c r="E25" s="60"/>
      <c r="F25" s="60"/>
      <c r="G25" s="60"/>
      <c r="H25" s="60"/>
      <c r="I25" s="60"/>
      <c r="J25" s="35"/>
      <c r="K25" s="100"/>
      <c r="L25" s="101"/>
      <c r="M25" s="101"/>
      <c r="N25" s="101"/>
      <c r="O25" s="102"/>
      <c r="P25" s="35"/>
      <c r="Q25" s="35"/>
      <c r="R25" s="35"/>
      <c r="S25" s="35"/>
      <c r="T25" s="35"/>
      <c r="U25" s="35"/>
      <c r="V25" s="35"/>
      <c r="W25" s="35"/>
      <c r="X25" s="35"/>
      <c r="Y25" s="35"/>
      <c r="Z25" s="35"/>
    </row>
    <row r="26" spans="1:26" ht="13" customHeight="1" thickBot="1" x14ac:dyDescent="0.3">
      <c r="A26" s="90"/>
      <c r="B26" s="91"/>
      <c r="C26" s="91"/>
      <c r="D26" s="91"/>
      <c r="E26" s="92"/>
      <c r="I26" s="32"/>
      <c r="J26" s="35"/>
      <c r="K26" s="100"/>
      <c r="L26" s="101"/>
      <c r="M26" s="101"/>
      <c r="N26" s="101"/>
      <c r="O26" s="102"/>
      <c r="P26" s="35"/>
      <c r="Q26" s="35"/>
      <c r="R26" s="35"/>
      <c r="S26" s="35"/>
      <c r="T26" s="35"/>
      <c r="U26" s="35"/>
      <c r="V26" s="35"/>
      <c r="W26" s="35"/>
      <c r="X26" s="35"/>
      <c r="Y26" s="35"/>
      <c r="Z26" s="35"/>
    </row>
    <row r="27" spans="1:26" ht="29.5" thickBot="1" x14ac:dyDescent="0.3">
      <c r="A27" s="10" t="s">
        <v>44</v>
      </c>
      <c r="B27" s="18" t="s">
        <v>40</v>
      </c>
      <c r="C27" s="20">
        <f>SUM(C28:C34)</f>
        <v>0</v>
      </c>
      <c r="D27" s="25">
        <f t="shared" ref="D27:I27" si="5">SUM(D28:D34)</f>
        <v>0</v>
      </c>
      <c r="E27" s="20">
        <f t="shared" si="5"/>
        <v>0</v>
      </c>
      <c r="F27" s="25">
        <f t="shared" si="5"/>
        <v>0</v>
      </c>
      <c r="G27" s="20">
        <f t="shared" si="5"/>
        <v>0</v>
      </c>
      <c r="H27" s="25">
        <f>SUM(H28:H34)</f>
        <v>0</v>
      </c>
      <c r="I27" s="20">
        <f t="shared" si="5"/>
        <v>0</v>
      </c>
      <c r="J27" s="35"/>
      <c r="K27" s="100"/>
      <c r="L27" s="101"/>
      <c r="M27" s="101"/>
      <c r="N27" s="101"/>
      <c r="O27" s="102"/>
      <c r="P27" s="35"/>
      <c r="Q27" s="35"/>
      <c r="R27" s="35"/>
      <c r="S27" s="35"/>
      <c r="T27" s="35"/>
      <c r="U27" s="35"/>
      <c r="V27" s="35"/>
      <c r="W27" s="35"/>
      <c r="X27" s="35"/>
      <c r="Y27" s="35"/>
      <c r="Z27" s="35"/>
    </row>
    <row r="28" spans="1:26" ht="14.5" customHeight="1" x14ac:dyDescent="0.25">
      <c r="A28" s="5" t="s">
        <v>11</v>
      </c>
      <c r="B28" s="78"/>
      <c r="C28" s="56"/>
      <c r="D28" s="55"/>
      <c r="E28" s="55"/>
      <c r="F28" s="56"/>
      <c r="G28" s="55"/>
      <c r="H28" s="56"/>
      <c r="I28" s="55"/>
      <c r="J28" s="35"/>
      <c r="K28" s="42"/>
      <c r="L28" s="36"/>
      <c r="M28" s="36"/>
      <c r="N28" s="36"/>
      <c r="O28" s="43"/>
      <c r="P28" s="35"/>
      <c r="Q28" s="35"/>
      <c r="R28" s="35"/>
      <c r="S28" s="35"/>
      <c r="T28" s="35"/>
      <c r="U28" s="35"/>
      <c r="V28" s="35"/>
      <c r="W28" s="35"/>
      <c r="X28" s="35"/>
      <c r="Y28" s="35"/>
      <c r="Z28" s="35"/>
    </row>
    <row r="29" spans="1:26" ht="14.5" customHeight="1" x14ac:dyDescent="0.25">
      <c r="A29" s="6" t="s">
        <v>12</v>
      </c>
      <c r="B29" s="78"/>
      <c r="C29" s="59"/>
      <c r="D29" s="58"/>
      <c r="E29" s="58"/>
      <c r="F29" s="59"/>
      <c r="G29" s="58"/>
      <c r="H29" s="59"/>
      <c r="I29" s="58"/>
      <c r="J29" s="35"/>
      <c r="K29" s="40"/>
      <c r="L29" s="35"/>
      <c r="M29" s="35"/>
      <c r="N29" s="35"/>
      <c r="O29" s="41"/>
      <c r="P29" s="35"/>
      <c r="Q29" s="35"/>
      <c r="R29" s="35"/>
      <c r="S29" s="35"/>
      <c r="T29" s="35"/>
      <c r="U29" s="35"/>
      <c r="V29" s="35"/>
      <c r="W29" s="35"/>
      <c r="X29" s="35"/>
      <c r="Y29" s="35"/>
      <c r="Z29" s="35"/>
    </row>
    <row r="30" spans="1:26" ht="14.5" customHeight="1" x14ac:dyDescent="0.25">
      <c r="A30" s="6" t="s">
        <v>13</v>
      </c>
      <c r="B30" s="78"/>
      <c r="C30" s="59"/>
      <c r="D30" s="58"/>
      <c r="E30" s="58"/>
      <c r="F30" s="59"/>
      <c r="G30" s="58"/>
      <c r="H30" s="59"/>
      <c r="I30" s="58"/>
      <c r="J30" s="35"/>
      <c r="K30" s="95"/>
      <c r="L30" s="103"/>
      <c r="M30" s="103"/>
      <c r="N30" s="103"/>
      <c r="O30" s="104"/>
      <c r="P30" s="35"/>
      <c r="Q30" s="35"/>
      <c r="R30" s="35"/>
      <c r="S30" s="35"/>
      <c r="T30" s="35"/>
      <c r="U30" s="35"/>
      <c r="V30" s="35"/>
      <c r="W30" s="35"/>
      <c r="X30" s="35"/>
      <c r="Y30" s="35"/>
      <c r="Z30" s="35"/>
    </row>
    <row r="31" spans="1:26" ht="14.5" customHeight="1" x14ac:dyDescent="0.25">
      <c r="A31" s="6" t="s">
        <v>14</v>
      </c>
      <c r="B31" s="78"/>
      <c r="C31" s="59"/>
      <c r="D31" s="58"/>
      <c r="E31" s="58"/>
      <c r="F31" s="59"/>
      <c r="G31" s="58"/>
      <c r="H31" s="59"/>
      <c r="I31" s="58"/>
      <c r="J31" s="35"/>
      <c r="K31" s="95"/>
      <c r="L31" s="103"/>
      <c r="M31" s="103"/>
      <c r="N31" s="103"/>
      <c r="O31" s="104"/>
      <c r="P31" s="35"/>
      <c r="Q31" s="35"/>
      <c r="R31" s="35"/>
      <c r="S31" s="35"/>
      <c r="T31" s="35"/>
      <c r="U31" s="35"/>
      <c r="V31" s="35"/>
      <c r="W31" s="35"/>
      <c r="X31" s="35"/>
      <c r="Y31" s="35"/>
      <c r="Z31" s="35"/>
    </row>
    <row r="32" spans="1:26" ht="14.5" customHeight="1" x14ac:dyDescent="0.25">
      <c r="A32" s="6" t="s">
        <v>15</v>
      </c>
      <c r="B32" s="78"/>
      <c r="C32" s="59"/>
      <c r="D32" s="58"/>
      <c r="E32" s="58"/>
      <c r="F32" s="59"/>
      <c r="G32" s="58"/>
      <c r="H32" s="59"/>
      <c r="I32" s="58"/>
      <c r="J32" s="35"/>
      <c r="K32" s="95"/>
      <c r="L32" s="103"/>
      <c r="M32" s="103"/>
      <c r="N32" s="103"/>
      <c r="O32" s="104"/>
      <c r="P32" s="35"/>
      <c r="Q32" s="35"/>
      <c r="R32" s="35"/>
      <c r="S32" s="35"/>
      <c r="T32" s="35"/>
      <c r="U32" s="35"/>
      <c r="V32" s="35"/>
      <c r="W32" s="35"/>
      <c r="X32" s="35"/>
      <c r="Y32" s="35"/>
      <c r="Z32" s="35"/>
    </row>
    <row r="33" spans="1:26" ht="14.5" customHeight="1" x14ac:dyDescent="0.25">
      <c r="A33" s="6" t="s">
        <v>16</v>
      </c>
      <c r="B33" s="78"/>
      <c r="C33" s="59"/>
      <c r="D33" s="58"/>
      <c r="E33" s="58"/>
      <c r="F33" s="59"/>
      <c r="G33" s="58"/>
      <c r="H33" s="59"/>
      <c r="I33" s="58"/>
      <c r="J33" s="35"/>
      <c r="K33" s="95"/>
      <c r="L33" s="103"/>
      <c r="M33" s="103"/>
      <c r="N33" s="103"/>
      <c r="O33" s="104"/>
      <c r="P33" s="35"/>
      <c r="Q33" s="35"/>
      <c r="R33" s="35"/>
      <c r="S33" s="35"/>
      <c r="T33" s="35"/>
      <c r="U33" s="35"/>
      <c r="V33" s="35"/>
      <c r="W33" s="35"/>
      <c r="X33" s="35"/>
      <c r="Y33" s="35"/>
      <c r="Z33" s="35"/>
    </row>
    <row r="34" spans="1:26" ht="15" customHeight="1" thickBot="1" x14ac:dyDescent="0.3">
      <c r="A34" s="7" t="s">
        <v>50</v>
      </c>
      <c r="B34" s="79"/>
      <c r="C34" s="61"/>
      <c r="D34" s="60"/>
      <c r="E34" s="60"/>
      <c r="F34" s="61"/>
      <c r="G34" s="60"/>
      <c r="H34" s="61"/>
      <c r="I34" s="60"/>
      <c r="J34" s="35"/>
      <c r="K34" s="95"/>
      <c r="L34" s="103"/>
      <c r="M34" s="103"/>
      <c r="N34" s="103"/>
      <c r="O34" s="104"/>
      <c r="P34" s="35"/>
      <c r="Q34" s="35"/>
      <c r="R34" s="35"/>
      <c r="S34" s="35"/>
      <c r="T34" s="35"/>
      <c r="U34" s="35"/>
      <c r="V34" s="35"/>
      <c r="W34" s="35"/>
      <c r="X34" s="35"/>
      <c r="Y34" s="35"/>
      <c r="Z34" s="35"/>
    </row>
    <row r="35" spans="1:26" ht="13" customHeight="1" thickBot="1" x14ac:dyDescent="0.3">
      <c r="A35" s="93"/>
      <c r="B35" s="94"/>
      <c r="C35" s="91"/>
      <c r="D35" s="91"/>
      <c r="E35" s="92"/>
      <c r="I35" s="32"/>
      <c r="J35" s="35"/>
      <c r="K35" s="95"/>
      <c r="L35" s="103"/>
      <c r="M35" s="103"/>
      <c r="N35" s="103"/>
      <c r="O35" s="104"/>
      <c r="P35" s="35"/>
      <c r="Q35" s="35"/>
      <c r="R35" s="35"/>
      <c r="S35" s="35"/>
      <c r="T35" s="35"/>
      <c r="U35" s="35"/>
      <c r="V35" s="35"/>
      <c r="W35" s="35"/>
      <c r="X35" s="35"/>
      <c r="Y35" s="35"/>
      <c r="Z35" s="35"/>
    </row>
    <row r="36" spans="1:26" ht="29.5" thickBot="1" x14ac:dyDescent="0.3">
      <c r="A36" s="17" t="s">
        <v>43</v>
      </c>
      <c r="B36" s="19" t="s">
        <v>40</v>
      </c>
      <c r="C36" s="26">
        <f t="shared" ref="C36:I36" si="6">SUM(C37:C49)</f>
        <v>0</v>
      </c>
      <c r="D36" s="27">
        <f t="shared" si="6"/>
        <v>0</v>
      </c>
      <c r="E36" s="28">
        <f t="shared" si="6"/>
        <v>0</v>
      </c>
      <c r="F36" s="27">
        <f t="shared" si="6"/>
        <v>0</v>
      </c>
      <c r="G36" s="29">
        <f t="shared" si="6"/>
        <v>0</v>
      </c>
      <c r="H36" s="29">
        <f t="shared" si="6"/>
        <v>0</v>
      </c>
      <c r="I36" s="29">
        <f t="shared" si="6"/>
        <v>0</v>
      </c>
      <c r="J36" s="35"/>
      <c r="K36" s="40"/>
      <c r="L36" s="35"/>
      <c r="M36" s="35"/>
      <c r="N36" s="35"/>
      <c r="O36" s="41"/>
      <c r="P36" s="35"/>
      <c r="Q36" s="35"/>
      <c r="R36" s="35"/>
      <c r="S36" s="35"/>
      <c r="T36" s="35"/>
      <c r="U36" s="35"/>
      <c r="V36" s="35"/>
      <c r="W36" s="35"/>
      <c r="X36" s="35"/>
      <c r="Y36" s="35"/>
      <c r="Z36" s="35"/>
    </row>
    <row r="37" spans="1:26" ht="14.5" customHeight="1" x14ac:dyDescent="0.25">
      <c r="A37" s="5" t="s">
        <v>26</v>
      </c>
      <c r="B37" s="99"/>
      <c r="C37" s="62"/>
      <c r="D37" s="55"/>
      <c r="E37" s="62"/>
      <c r="F37" s="55"/>
      <c r="G37" s="63"/>
      <c r="H37" s="63"/>
      <c r="I37" s="63"/>
      <c r="J37" s="35"/>
      <c r="K37" s="95"/>
      <c r="L37" s="96"/>
      <c r="M37" s="96"/>
      <c r="N37" s="96"/>
      <c r="O37" s="97"/>
      <c r="P37" s="35"/>
      <c r="Q37" s="35"/>
      <c r="R37" s="35"/>
      <c r="S37" s="35"/>
      <c r="T37" s="35"/>
      <c r="U37" s="35"/>
      <c r="V37" s="35"/>
      <c r="W37" s="35"/>
      <c r="X37" s="35"/>
      <c r="Y37" s="35"/>
      <c r="Z37" s="35"/>
    </row>
    <row r="38" spans="1:26" ht="14.5" customHeight="1" x14ac:dyDescent="0.25">
      <c r="A38" s="6" t="s">
        <v>28</v>
      </c>
      <c r="B38" s="78"/>
      <c r="C38" s="64"/>
      <c r="D38" s="57"/>
      <c r="E38" s="64"/>
      <c r="F38" s="57"/>
      <c r="G38" s="65"/>
      <c r="H38" s="65"/>
      <c r="I38" s="65"/>
      <c r="J38" s="35"/>
      <c r="K38" s="98"/>
      <c r="L38" s="96"/>
      <c r="M38" s="96"/>
      <c r="N38" s="96"/>
      <c r="O38" s="97"/>
      <c r="P38" s="35"/>
      <c r="Q38" s="35"/>
      <c r="R38" s="35"/>
      <c r="S38" s="35"/>
      <c r="T38" s="35"/>
      <c r="U38" s="35"/>
      <c r="V38" s="35"/>
      <c r="W38" s="35"/>
      <c r="X38" s="35"/>
      <c r="Y38" s="35"/>
      <c r="Z38" s="35"/>
    </row>
    <row r="39" spans="1:26" ht="29" x14ac:dyDescent="0.25">
      <c r="A39" s="6" t="s">
        <v>27</v>
      </c>
      <c r="B39" s="78"/>
      <c r="C39" s="64"/>
      <c r="D39" s="57"/>
      <c r="E39" s="64"/>
      <c r="F39" s="57"/>
      <c r="G39" s="65"/>
      <c r="H39" s="65"/>
      <c r="I39" s="65"/>
      <c r="J39" s="35"/>
      <c r="K39" s="98"/>
      <c r="L39" s="96"/>
      <c r="M39" s="96"/>
      <c r="N39" s="96"/>
      <c r="O39" s="97"/>
      <c r="P39" s="35"/>
      <c r="Q39" s="35"/>
      <c r="R39" s="35"/>
      <c r="S39" s="35"/>
      <c r="T39" s="35"/>
      <c r="U39" s="35"/>
      <c r="V39" s="35"/>
      <c r="W39" s="35"/>
      <c r="X39" s="35"/>
      <c r="Y39" s="35"/>
      <c r="Z39" s="35"/>
    </row>
    <row r="40" spans="1:26" ht="14.5" customHeight="1" x14ac:dyDescent="0.25">
      <c r="A40" s="6" t="s">
        <v>54</v>
      </c>
      <c r="B40" s="78"/>
      <c r="C40" s="64"/>
      <c r="D40" s="57"/>
      <c r="E40" s="64"/>
      <c r="F40" s="57"/>
      <c r="G40" s="65"/>
      <c r="H40" s="65"/>
      <c r="I40" s="65"/>
      <c r="J40" s="35"/>
      <c r="K40" s="98"/>
      <c r="L40" s="96"/>
      <c r="M40" s="96"/>
      <c r="N40" s="96"/>
      <c r="O40" s="97"/>
      <c r="P40" s="35"/>
      <c r="Q40" s="35"/>
      <c r="R40" s="35"/>
      <c r="S40" s="35"/>
      <c r="T40" s="35"/>
      <c r="U40" s="35"/>
      <c r="V40" s="35"/>
      <c r="W40" s="35"/>
      <c r="X40" s="35"/>
      <c r="Y40" s="35"/>
      <c r="Z40" s="35"/>
    </row>
    <row r="41" spans="1:26" ht="14.5" customHeight="1" x14ac:dyDescent="0.25">
      <c r="A41" s="6" t="s">
        <v>55</v>
      </c>
      <c r="B41" s="78"/>
      <c r="C41" s="64"/>
      <c r="D41" s="57"/>
      <c r="E41" s="64"/>
      <c r="F41" s="57"/>
      <c r="G41" s="65"/>
      <c r="H41" s="65"/>
      <c r="I41" s="65"/>
      <c r="J41" s="35"/>
      <c r="K41" s="98"/>
      <c r="L41" s="96"/>
      <c r="M41" s="96"/>
      <c r="N41" s="96"/>
      <c r="O41" s="97"/>
      <c r="P41" s="35"/>
      <c r="Q41" s="35"/>
      <c r="R41" s="35"/>
      <c r="S41" s="35"/>
      <c r="T41" s="35"/>
      <c r="U41" s="35"/>
      <c r="V41" s="35"/>
      <c r="W41" s="35"/>
      <c r="X41" s="35"/>
      <c r="Y41" s="35"/>
      <c r="Z41" s="35"/>
    </row>
    <row r="42" spans="1:26" ht="14.5" customHeight="1" x14ac:dyDescent="0.25">
      <c r="A42" s="6" t="s">
        <v>29</v>
      </c>
      <c r="B42" s="78"/>
      <c r="C42" s="64"/>
      <c r="D42" s="57"/>
      <c r="E42" s="64"/>
      <c r="F42" s="57"/>
      <c r="G42" s="65"/>
      <c r="H42" s="65"/>
      <c r="I42" s="65"/>
      <c r="J42" s="35"/>
      <c r="K42" s="40"/>
      <c r="L42" s="35"/>
      <c r="M42" s="35"/>
      <c r="N42" s="35"/>
      <c r="O42" s="41"/>
      <c r="P42" s="35"/>
      <c r="Q42" s="35"/>
      <c r="R42" s="35"/>
      <c r="S42" s="35"/>
      <c r="T42" s="35"/>
      <c r="U42" s="35"/>
      <c r="V42" s="35"/>
      <c r="W42" s="35"/>
      <c r="X42" s="35"/>
      <c r="Y42" s="35"/>
      <c r="Z42" s="35"/>
    </row>
    <row r="43" spans="1:26" ht="29.15" customHeight="1" x14ac:dyDescent="0.25">
      <c r="A43" s="6" t="s">
        <v>53</v>
      </c>
      <c r="B43" s="78"/>
      <c r="C43" s="66"/>
      <c r="D43" s="58"/>
      <c r="E43" s="66"/>
      <c r="F43" s="58"/>
      <c r="G43" s="67"/>
      <c r="H43" s="67"/>
      <c r="I43" s="67"/>
      <c r="J43" s="35"/>
      <c r="K43" s="95"/>
      <c r="L43" s="96"/>
      <c r="M43" s="96"/>
      <c r="N43" s="96"/>
      <c r="O43" s="97"/>
      <c r="P43" s="35"/>
      <c r="Q43" s="35"/>
      <c r="R43" s="35"/>
      <c r="S43" s="35"/>
      <c r="T43" s="35"/>
      <c r="U43" s="35"/>
      <c r="V43" s="35"/>
      <c r="W43" s="35"/>
      <c r="X43" s="35"/>
      <c r="Y43" s="35"/>
      <c r="Z43" s="35"/>
    </row>
    <row r="44" spans="1:26" ht="14.5" customHeight="1" x14ac:dyDescent="0.25">
      <c r="A44" s="6" t="s">
        <v>52</v>
      </c>
      <c r="B44" s="78"/>
      <c r="C44" s="68"/>
      <c r="D44" s="69"/>
      <c r="E44" s="68"/>
      <c r="F44" s="69"/>
      <c r="G44" s="70"/>
      <c r="H44" s="70"/>
      <c r="I44" s="70"/>
      <c r="J44" s="35"/>
      <c r="K44" s="98"/>
      <c r="L44" s="96"/>
      <c r="M44" s="96"/>
      <c r="N44" s="96"/>
      <c r="O44" s="97"/>
      <c r="P44" s="35"/>
      <c r="Q44" s="35"/>
      <c r="R44" s="35"/>
      <c r="S44" s="35"/>
      <c r="T44" s="35"/>
      <c r="U44" s="35"/>
      <c r="V44" s="35"/>
      <c r="W44" s="35"/>
      <c r="X44" s="35"/>
      <c r="Y44" s="35"/>
      <c r="Z44" s="35"/>
    </row>
    <row r="45" spans="1:26" ht="14.5" customHeight="1" x14ac:dyDescent="0.25">
      <c r="A45" s="6" t="s">
        <v>30</v>
      </c>
      <c r="B45" s="78"/>
      <c r="C45" s="68"/>
      <c r="D45" s="69"/>
      <c r="E45" s="68"/>
      <c r="F45" s="69"/>
      <c r="G45" s="70"/>
      <c r="H45" s="70"/>
      <c r="I45" s="70"/>
      <c r="J45" s="35"/>
      <c r="K45" s="40"/>
      <c r="L45" s="37"/>
      <c r="M45" s="37"/>
      <c r="N45" s="37"/>
      <c r="O45" s="44"/>
      <c r="P45" s="35"/>
      <c r="Q45" s="35"/>
      <c r="R45" s="35"/>
      <c r="S45" s="35"/>
      <c r="T45" s="35"/>
      <c r="U45" s="35"/>
      <c r="V45" s="35"/>
      <c r="W45" s="35"/>
      <c r="X45" s="35"/>
      <c r="Y45" s="35"/>
      <c r="Z45" s="35"/>
    </row>
    <row r="46" spans="1:26" ht="14.5" customHeight="1" x14ac:dyDescent="0.25">
      <c r="A46" s="6" t="s">
        <v>31</v>
      </c>
      <c r="B46" s="78"/>
      <c r="C46" s="68"/>
      <c r="D46" s="69"/>
      <c r="E46" s="68"/>
      <c r="F46" s="69"/>
      <c r="G46" s="70"/>
      <c r="H46" s="70"/>
      <c r="I46" s="70"/>
      <c r="J46" s="35"/>
      <c r="K46" s="95"/>
      <c r="L46" s="96"/>
      <c r="M46" s="96"/>
      <c r="N46" s="96"/>
      <c r="O46" s="97"/>
      <c r="P46" s="35"/>
      <c r="Q46" s="35"/>
      <c r="R46" s="35"/>
      <c r="S46" s="35"/>
      <c r="T46" s="35"/>
      <c r="U46" s="35"/>
      <c r="V46" s="35"/>
      <c r="W46" s="35"/>
      <c r="X46" s="35"/>
      <c r="Y46" s="35"/>
      <c r="Z46" s="35"/>
    </row>
    <row r="47" spans="1:26" ht="14.5" customHeight="1" x14ac:dyDescent="0.25">
      <c r="A47" s="6" t="s">
        <v>59</v>
      </c>
      <c r="B47" s="78"/>
      <c r="C47" s="68"/>
      <c r="D47" s="69"/>
      <c r="E47" s="68"/>
      <c r="F47" s="69"/>
      <c r="G47" s="70"/>
      <c r="H47" s="70"/>
      <c r="I47" s="70"/>
      <c r="J47" s="35"/>
      <c r="K47" s="95"/>
      <c r="L47" s="96"/>
      <c r="M47" s="96"/>
      <c r="N47" s="96"/>
      <c r="O47" s="97"/>
      <c r="P47" s="35"/>
      <c r="Q47" s="35"/>
      <c r="R47" s="35"/>
      <c r="S47" s="35"/>
      <c r="T47" s="35"/>
      <c r="U47" s="35"/>
      <c r="V47" s="35"/>
      <c r="W47" s="35"/>
      <c r="X47" s="35"/>
      <c r="Y47" s="35"/>
      <c r="Z47" s="35"/>
    </row>
    <row r="48" spans="1:26" ht="14.5" customHeight="1" x14ac:dyDescent="0.25">
      <c r="A48" s="6" t="s">
        <v>60</v>
      </c>
      <c r="B48" s="78"/>
      <c r="C48" s="68"/>
      <c r="D48" s="69"/>
      <c r="E48" s="68"/>
      <c r="F48" s="69"/>
      <c r="G48" s="70"/>
      <c r="H48" s="70"/>
      <c r="I48" s="70"/>
      <c r="J48" s="35"/>
      <c r="K48" s="95"/>
      <c r="L48" s="96"/>
      <c r="M48" s="96"/>
      <c r="N48" s="96"/>
      <c r="O48" s="97"/>
      <c r="P48" s="35"/>
      <c r="Q48" s="35"/>
      <c r="R48" s="35"/>
      <c r="S48" s="35"/>
      <c r="T48" s="35"/>
      <c r="U48" s="35"/>
      <c r="V48" s="35"/>
      <c r="W48" s="35"/>
      <c r="X48" s="35"/>
      <c r="Y48" s="35"/>
      <c r="Z48" s="35"/>
    </row>
    <row r="49" spans="1:26" ht="14.5" customHeight="1" thickBot="1" x14ac:dyDescent="0.3">
      <c r="A49" s="7" t="s">
        <v>51</v>
      </c>
      <c r="B49" s="79"/>
      <c r="C49" s="71"/>
      <c r="D49" s="60"/>
      <c r="E49" s="71"/>
      <c r="F49" s="60"/>
      <c r="G49" s="72"/>
      <c r="H49" s="72"/>
      <c r="I49" s="72"/>
      <c r="J49" s="35"/>
      <c r="K49" s="98"/>
      <c r="L49" s="96"/>
      <c r="M49" s="96"/>
      <c r="N49" s="96"/>
      <c r="O49" s="97"/>
      <c r="P49" s="35"/>
      <c r="Q49" s="35"/>
      <c r="R49" s="35"/>
      <c r="S49" s="35"/>
      <c r="T49" s="35"/>
      <c r="U49" s="35"/>
      <c r="V49" s="35"/>
      <c r="W49" s="35"/>
      <c r="X49" s="35"/>
      <c r="Y49" s="35"/>
      <c r="Z49" s="35"/>
    </row>
    <row r="50" spans="1:26" ht="13" thickBot="1" x14ac:dyDescent="0.3">
      <c r="A50" s="8"/>
      <c r="B50" s="9"/>
      <c r="C50" s="91"/>
      <c r="D50" s="91"/>
      <c r="E50" s="91"/>
      <c r="F50" s="91"/>
      <c r="G50" s="91"/>
      <c r="H50" s="91"/>
      <c r="I50" s="92"/>
      <c r="J50" s="35"/>
      <c r="K50" s="98"/>
      <c r="L50" s="96"/>
      <c r="M50" s="96"/>
      <c r="N50" s="96"/>
      <c r="O50" s="97"/>
      <c r="P50" s="35"/>
      <c r="Q50" s="35"/>
      <c r="R50" s="35"/>
      <c r="S50" s="35"/>
      <c r="T50" s="35"/>
      <c r="U50" s="35"/>
      <c r="V50" s="35"/>
      <c r="W50" s="35"/>
      <c r="X50" s="35"/>
      <c r="Y50" s="35"/>
      <c r="Z50" s="35"/>
    </row>
    <row r="51" spans="1:26" ht="29.5" thickBot="1" x14ac:dyDescent="0.3">
      <c r="A51" s="11" t="s">
        <v>39</v>
      </c>
      <c r="B51" s="18" t="s">
        <v>40</v>
      </c>
      <c r="C51" s="33">
        <f t="shared" ref="C51:I51" si="7">C10+C27+C36</f>
        <v>0</v>
      </c>
      <c r="D51" s="34">
        <f t="shared" si="7"/>
        <v>0</v>
      </c>
      <c r="E51" s="34">
        <f t="shared" si="7"/>
        <v>0</v>
      </c>
      <c r="F51" s="34">
        <f t="shared" si="7"/>
        <v>0</v>
      </c>
      <c r="G51" s="34">
        <f t="shared" si="7"/>
        <v>0</v>
      </c>
      <c r="H51" s="34">
        <f t="shared" si="7"/>
        <v>0</v>
      </c>
      <c r="I51" s="34">
        <f t="shared" si="7"/>
        <v>0</v>
      </c>
      <c r="J51" s="35"/>
      <c r="K51" s="98"/>
      <c r="L51" s="96"/>
      <c r="M51" s="96"/>
      <c r="N51" s="96"/>
      <c r="O51" s="97"/>
      <c r="P51" s="35"/>
      <c r="Q51" s="35"/>
      <c r="R51" s="35"/>
      <c r="S51" s="35"/>
      <c r="T51" s="35"/>
      <c r="U51" s="35"/>
      <c r="V51" s="35"/>
      <c r="W51" s="35"/>
      <c r="X51" s="35"/>
      <c r="Y51" s="35"/>
      <c r="Z51" s="35"/>
    </row>
    <row r="52" spans="1:26" ht="13" customHeight="1" thickBot="1" x14ac:dyDescent="0.3">
      <c r="A52" s="3"/>
      <c r="B52" s="48"/>
      <c r="C52" s="49"/>
      <c r="D52" s="49"/>
      <c r="E52" s="88"/>
      <c r="F52" s="88"/>
      <c r="G52" s="88"/>
      <c r="H52" s="88"/>
      <c r="I52" s="89"/>
      <c r="J52" s="35"/>
      <c r="K52" s="40"/>
      <c r="L52" s="37"/>
      <c r="M52" s="37"/>
      <c r="N52" s="37"/>
      <c r="O52" s="44"/>
      <c r="P52" s="35"/>
      <c r="Q52" s="35"/>
      <c r="R52" s="35"/>
      <c r="S52" s="35"/>
      <c r="T52" s="35"/>
      <c r="U52" s="35"/>
      <c r="V52" s="35"/>
      <c r="W52" s="35"/>
      <c r="X52" s="35"/>
      <c r="Y52" s="35"/>
      <c r="Z52" s="35"/>
    </row>
    <row r="53" spans="1:26" ht="16.5" customHeight="1" thickBot="1" x14ac:dyDescent="0.3">
      <c r="A53" s="15" t="s">
        <v>42</v>
      </c>
      <c r="B53" s="18" t="s">
        <v>41</v>
      </c>
      <c r="C53" s="85">
        <f>C51+D51+E51+F51+G51+H51+I51</f>
        <v>0</v>
      </c>
      <c r="D53" s="86"/>
      <c r="E53" s="86"/>
      <c r="F53" s="86"/>
      <c r="G53" s="86"/>
      <c r="H53" s="86"/>
      <c r="I53" s="87"/>
      <c r="J53" s="35"/>
      <c r="K53" s="45"/>
      <c r="L53" s="46"/>
      <c r="M53" s="46"/>
      <c r="N53" s="46"/>
      <c r="O53" s="47"/>
      <c r="P53" s="35"/>
      <c r="Q53" s="35"/>
      <c r="R53" s="35"/>
      <c r="S53" s="35"/>
      <c r="T53" s="35"/>
      <c r="U53" s="35"/>
      <c r="V53" s="35"/>
      <c r="W53" s="35"/>
      <c r="X53" s="35"/>
      <c r="Y53" s="35"/>
      <c r="Z53" s="35"/>
    </row>
    <row r="54" spans="1:26" x14ac:dyDescent="0.25">
      <c r="A54" s="40"/>
      <c r="B54" s="35"/>
      <c r="C54" s="35"/>
      <c r="D54" s="35"/>
      <c r="E54" s="35"/>
      <c r="F54" s="35"/>
      <c r="G54" s="35"/>
      <c r="H54" s="35"/>
      <c r="I54" s="35"/>
      <c r="J54" s="35"/>
      <c r="K54" s="35"/>
      <c r="L54" s="35"/>
      <c r="M54" s="35"/>
      <c r="N54" s="35"/>
      <c r="O54" s="41"/>
      <c r="P54" s="35"/>
      <c r="Q54" s="35"/>
      <c r="R54" s="35"/>
      <c r="S54" s="35"/>
      <c r="T54" s="35"/>
      <c r="U54" s="35"/>
      <c r="V54" s="35"/>
      <c r="W54" s="35"/>
      <c r="X54" s="35"/>
      <c r="Y54" s="35"/>
      <c r="Z54" s="35"/>
    </row>
    <row r="55" spans="1:26" ht="13" thickBot="1" x14ac:dyDescent="0.3">
      <c r="A55" s="45"/>
      <c r="B55" s="46"/>
      <c r="C55" s="46"/>
      <c r="D55" s="46"/>
      <c r="E55" s="46"/>
      <c r="F55" s="46"/>
      <c r="G55" s="46"/>
      <c r="H55" s="46"/>
      <c r="I55" s="46"/>
      <c r="J55" s="46"/>
      <c r="K55" s="46"/>
      <c r="L55" s="46"/>
      <c r="M55" s="46"/>
      <c r="N55" s="46"/>
      <c r="O55" s="47"/>
      <c r="P55" s="35"/>
      <c r="Q55" s="35"/>
      <c r="R55" s="35"/>
      <c r="S55" s="35"/>
      <c r="T55" s="35"/>
      <c r="U55" s="35"/>
      <c r="V55" s="35"/>
      <c r="W55" s="35"/>
      <c r="X55" s="35"/>
      <c r="Y55" s="35"/>
      <c r="Z55" s="35"/>
    </row>
    <row r="56" spans="1:26"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x14ac:dyDescent="0.2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1:26"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sheetData>
  <sheetProtection algorithmName="SHA-512" hashValue="3pI6HQIFqS8gtX5S/vBcr7pzP9M3xc2mZ8sL3JRqIznokhh0foyNBW02uFiXzR3kFlIgxBPxyS+2ojsPtmeGnQ==" saltValue="Y5htLc6bSVmQlG2tbzVyiw==" spinCount="100000" sheet="1" objects="1" scenarios="1"/>
  <mergeCells count="18">
    <mergeCell ref="K37:O41"/>
    <mergeCell ref="K43:O44"/>
    <mergeCell ref="K46:O51"/>
    <mergeCell ref="B37:B49"/>
    <mergeCell ref="K4:O18"/>
    <mergeCell ref="K20:O27"/>
    <mergeCell ref="K30:O35"/>
    <mergeCell ref="C53:I53"/>
    <mergeCell ref="C9:I9"/>
    <mergeCell ref="A26:E26"/>
    <mergeCell ref="A35:E35"/>
    <mergeCell ref="C50:I50"/>
    <mergeCell ref="E52:I52"/>
    <mergeCell ref="A1:B1"/>
    <mergeCell ref="B20:B25"/>
    <mergeCell ref="B28:B34"/>
    <mergeCell ref="B3:B8"/>
    <mergeCell ref="K19:O19"/>
  </mergeCells>
  <conditionalFormatting sqref="C51:I51">
    <cfRule type="expression" dxfId="1" priority="2">
      <formula>AND( MIN(C$13:C$18)&gt;0, COUNTBLANK(C$20:C$25)=0, COUNTBLANK(C$28:C$34)=0, COUNTBLANK(C$37:C$49)=0 )</formula>
    </cfRule>
  </conditionalFormatting>
  <conditionalFormatting sqref="C53:I53">
    <cfRule type="expression" dxfId="0" priority="1">
      <formula>AND(    MIN($C$13:$C$18)&gt;0, COUNTBLANK($C$20:$C$25)=0, COUNTBLANK($C$28:$C$34)=0, COUNTBLANK($C$37:$C$49)=0,    MIN($D$13:$D$18)&gt;0, COUNTBLANK($D$20:$D$25)=0, COUNTBLANK($D$28:$D$34)=0, COUNTBLANK($D$37:$D$49)=0,    MIN($E$13:$E$18)&gt;0, COUNTBLANK($E$20:$E$25)=0, COUNTBLANK($E$28:$E$34)=0, COUNTBLANK($E$37:$E$49)=0,    MIN($F$13:$F$18)&gt;0, COUNTBLANK($F$20:$F$25)=0, COUNTBLANK($F$28:$F$34)=0, COUNTBLANK($F$37:$F$49)=0,    MIN($G$13:$G$18)&gt;0, COUNTBLANK($G$20:$G$25)=0, COUNTBLANK($G$28:$G$34)=0, COUNTBLANK($G$37:$G$49)=0,    MIN($H$13:$H$18)&gt;0, COUNTBLANK($H$20:$H$25)=0, COUNTBLANK($H$28:$H$34)=0, COUNTBLANK($H$37:$H$49)=0,    MIN($I$13:$I$18)&gt;0, COUNTBLANK($I$20:$I$25)=0, COUNTBLANK($I$28:$I$34)=0, COUNTBLANK($I$37:$I$49)=0 )</formula>
    </cfRule>
  </conditionalFormatting>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Jahresstaffelung_neu</vt:lpstr>
    </vt:vector>
  </TitlesOfParts>
  <Company>RundS.de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Fill (RundS)</dc:creator>
  <cp:lastModifiedBy>Antonia Fill (RundS)</cp:lastModifiedBy>
  <dcterms:created xsi:type="dcterms:W3CDTF">2025-06-17T08:09:24Z</dcterms:created>
  <dcterms:modified xsi:type="dcterms:W3CDTF">2025-09-26T10:24:34Z</dcterms:modified>
</cp:coreProperties>
</file>